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ra Pay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 d, yyyy"/>
  </numFmts>
  <fonts count="8">
    <font>
      <name val="Calibri"/>
      <family val="2"/>
      <color theme="1"/>
      <sz val="11"/>
      <scheme val="minor"/>
    </font>
    <font>
      <name val="Calibri"/>
      <b val="1"/>
      <color rgb="001B5E20"/>
      <sz val="19"/>
    </font>
    <font>
      <name val="Calibri"/>
      <i val="1"/>
      <color rgb="00595959"/>
      <sz val="9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262626"/>
      <sz val="10"/>
    </font>
  </fonts>
  <fills count="6">
    <fill>
      <patternFill/>
    </fill>
    <fill>
      <patternFill patternType="gray125"/>
    </fill>
    <fill>
      <patternFill patternType="solid">
        <fgColor rgb="00E8F5E9"/>
        <bgColor rgb="00E8F5E9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1B5E20"/>
        <bgColor rgb="001B5E20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4" fontId="4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indent="1"/>
    </xf>
    <xf numFmtId="0" fontId="0" fillId="0" borderId="1" pivotButton="0" quotePrefix="0" xfId="0"/>
    <xf numFmtId="164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10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5" borderId="0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FE699"/>
          <bgColor rgb="00FFE699"/>
        </patternFill>
      </fill>
    </dxf>
    <dxf>
      <fill>
        <patternFill patternType="solid">
          <fgColor rgb="00F3FAF3"/>
          <bgColor rgb="00F3FA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AMORTIZATION SCHEDULE WITH EXTRA PAYMENTS</t>
        </is>
      </c>
    </row>
    <row r="2">
      <c r="A2" s="2" t="inlineStr">
        <is>
          <t>Add an extra monthly payment or a one-time lump sum to see the interest you save and the new payoff date.</t>
        </is>
      </c>
    </row>
    <row r="4">
      <c r="A4" s="3" t="inlineStr">
        <is>
          <t>Loan amount</t>
        </is>
      </c>
      <c r="D4" s="4" t="n">
        <v>300000</v>
      </c>
      <c r="E4" s="5" t="inlineStr">
        <is>
          <t>Scheduled payment</t>
        </is>
      </c>
      <c r="F4" s="6" t="n"/>
      <c r="G4" s="7">
        <f>ROUND(PMT(D5/12,D6*12,-D4),2)</f>
        <v/>
      </c>
      <c r="H4" s="8" t="n"/>
    </row>
    <row r="5">
      <c r="A5" s="3" t="inlineStr">
        <is>
          <t>Annual interest rate</t>
        </is>
      </c>
      <c r="D5" s="9" t="n">
        <v>0.0625</v>
      </c>
      <c r="E5" s="5" t="inlineStr">
        <is>
          <t>Payments with extras</t>
        </is>
      </c>
      <c r="F5" s="6" t="n"/>
      <c r="G5" s="10">
        <f>COUNT(A16:A375)</f>
        <v/>
      </c>
      <c r="H5" s="8" t="n"/>
    </row>
    <row r="6">
      <c r="A6" s="3" t="inlineStr">
        <is>
          <t>Loan term (years)</t>
        </is>
      </c>
      <c r="D6" s="11" t="n">
        <v>30</v>
      </c>
      <c r="E6" s="5" t="inlineStr">
        <is>
          <t>Payments saved</t>
        </is>
      </c>
      <c r="F6" s="6" t="n"/>
      <c r="G6" s="10">
        <f>D6*12-G5</f>
        <v/>
      </c>
      <c r="H6" s="8" t="n"/>
    </row>
    <row r="7">
      <c r="A7" s="3" t="inlineStr">
        <is>
          <t>First payment date</t>
        </is>
      </c>
      <c r="D7" s="12" t="n">
        <v>46388</v>
      </c>
      <c r="E7" s="5" t="inlineStr">
        <is>
          <t>Total interest (with extras)</t>
        </is>
      </c>
      <c r="F7" s="6" t="n"/>
      <c r="G7" s="7">
        <f>SUM(F16:F375)</f>
        <v/>
      </c>
      <c r="H7" s="8" t="n"/>
    </row>
    <row r="8">
      <c r="A8" s="3" t="inlineStr">
        <is>
          <t>Extra payment each month</t>
        </is>
      </c>
      <c r="D8" s="4" t="n">
        <v>200</v>
      </c>
      <c r="E8" s="5" t="inlineStr">
        <is>
          <t>Interest without extras</t>
        </is>
      </c>
      <c r="F8" s="6" t="n"/>
      <c r="G8" s="7">
        <f>G4*D6*12-D4</f>
        <v/>
      </c>
      <c r="H8" s="8" t="n"/>
    </row>
    <row r="9">
      <c r="A9" s="3" t="inlineStr">
        <is>
          <t>One-time extra payment</t>
        </is>
      </c>
      <c r="D9" s="4" t="n">
        <v>10000</v>
      </c>
      <c r="E9" s="5" t="inlineStr">
        <is>
          <t>Interest saved</t>
        </is>
      </c>
      <c r="F9" s="6" t="n"/>
      <c r="G9" s="7">
        <f>G8-G7</f>
        <v/>
      </c>
      <c r="H9" s="8" t="n"/>
    </row>
    <row r="10">
      <c r="A10" s="3" t="inlineStr">
        <is>
          <t>One-time extra paid at payment no.</t>
        </is>
      </c>
      <c r="D10" s="11" t="n">
        <v>60</v>
      </c>
      <c r="E10" s="5" t="inlineStr">
        <is>
          <t>New payoff date</t>
        </is>
      </c>
      <c r="F10" s="6" t="n"/>
      <c r="G10" s="13">
        <f>EDATE(D7,G5-1)</f>
        <v/>
      </c>
      <c r="H10" s="8" t="n"/>
    </row>
    <row r="11"/>
    <row r="13">
      <c r="A13" s="14" t="inlineStr">
        <is>
          <t>PAYMENT SCHEDULE</t>
        </is>
      </c>
    </row>
    <row r="15">
      <c r="A15" s="15" t="inlineStr">
        <is>
          <t>No.</t>
        </is>
      </c>
      <c r="B15" s="15" t="inlineStr">
        <is>
          <t>Payment Date</t>
        </is>
      </c>
      <c r="C15" s="15" t="inlineStr">
        <is>
          <t>Beginning Balance</t>
        </is>
      </c>
      <c r="D15" s="15" t="inlineStr">
        <is>
          <t>Scheduled Payment</t>
        </is>
      </c>
      <c r="E15" s="15" t="inlineStr">
        <is>
          <t>Extra Payment</t>
        </is>
      </c>
      <c r="F15" s="15" t="inlineStr">
        <is>
          <t>Interest</t>
        </is>
      </c>
      <c r="G15" s="15" t="inlineStr">
        <is>
          <t>Principal</t>
        </is>
      </c>
      <c r="H15" s="15" t="inlineStr">
        <is>
          <t>Ending Balance</t>
        </is>
      </c>
    </row>
    <row r="16">
      <c r="A16" s="16" t="n">
        <v>1</v>
      </c>
      <c r="B16" s="17">
        <f>IF(A16="","",EDATE($D$7,A16-1))</f>
        <v/>
      </c>
      <c r="C16" s="18">
        <f>$D$4</f>
        <v/>
      </c>
      <c r="D16" s="18">
        <f>IF(A16="","",IF(A16=$D$6*12,C16+F16,MIN($G$4,C16+F16)))</f>
        <v/>
      </c>
      <c r="E16" s="18">
        <f>IF(A16="","",IF(A16=$D$6*12,0,MIN($D$8+IF(A16=$D$10,$D$9,0),C16+F16-D16)))</f>
        <v/>
      </c>
      <c r="F16" s="18">
        <f>IF(A16="","",ROUND(C16*$D$5/12,2))</f>
        <v/>
      </c>
      <c r="G16" s="18">
        <f>IF(A16="","",D16+E16-F16)</f>
        <v/>
      </c>
      <c r="H16" s="18">
        <f>IF(A16="","",MAX(0,ROUND(C16-G16,2)))</f>
        <v/>
      </c>
    </row>
    <row r="17">
      <c r="A17" s="16">
        <f>IF(A16="","",IF(H16&lt;=0.005,"",A16+1))</f>
        <v/>
      </c>
      <c r="B17" s="17">
        <f>IF(A17="","",EDATE($D$7,A17-1))</f>
        <v/>
      </c>
      <c r="C17" s="18">
        <f>IF(A17="","",H16)</f>
        <v/>
      </c>
      <c r="D17" s="18">
        <f>IF(A17="","",IF(A17=$D$6*12,C17+F17,MIN($G$4,C17+F17)))</f>
        <v/>
      </c>
      <c r="E17" s="18">
        <f>IF(A17="","",IF(A17=$D$6*12,0,MIN($D$8+IF(A17=$D$10,$D$9,0),C17+F17-D17)))</f>
        <v/>
      </c>
      <c r="F17" s="18">
        <f>IF(A17="","",ROUND(C17*$D$5/12,2))</f>
        <v/>
      </c>
      <c r="G17" s="18">
        <f>IF(A17="","",D17+E17-F17)</f>
        <v/>
      </c>
      <c r="H17" s="18">
        <f>IF(A17="","",MAX(0,ROUND(C17-G17,2)))</f>
        <v/>
      </c>
    </row>
    <row r="18">
      <c r="A18" s="16">
        <f>IF(A17="","",IF(H17&lt;=0.005,"",A17+1))</f>
        <v/>
      </c>
      <c r="B18" s="17">
        <f>IF(A18="","",EDATE($D$7,A18-1))</f>
        <v/>
      </c>
      <c r="C18" s="18">
        <f>IF(A18="","",H17)</f>
        <v/>
      </c>
      <c r="D18" s="18">
        <f>IF(A18="","",IF(A18=$D$6*12,C18+F18,MIN($G$4,C18+F18)))</f>
        <v/>
      </c>
      <c r="E18" s="18">
        <f>IF(A18="","",IF(A18=$D$6*12,0,MIN($D$8+IF(A18=$D$10,$D$9,0),C18+F18-D18)))</f>
        <v/>
      </c>
      <c r="F18" s="18">
        <f>IF(A18="","",ROUND(C18*$D$5/12,2))</f>
        <v/>
      </c>
      <c r="G18" s="18">
        <f>IF(A18="","",D18+E18-F18)</f>
        <v/>
      </c>
      <c r="H18" s="18">
        <f>IF(A18="","",MAX(0,ROUND(C18-G18,2)))</f>
        <v/>
      </c>
    </row>
    <row r="19">
      <c r="A19" s="16">
        <f>IF(A18="","",IF(H18&lt;=0.005,"",A18+1))</f>
        <v/>
      </c>
      <c r="B19" s="17">
        <f>IF(A19="","",EDATE($D$7,A19-1))</f>
        <v/>
      </c>
      <c r="C19" s="18">
        <f>IF(A19="","",H18)</f>
        <v/>
      </c>
      <c r="D19" s="18">
        <f>IF(A19="","",IF(A19=$D$6*12,C19+F19,MIN($G$4,C19+F19)))</f>
        <v/>
      </c>
      <c r="E19" s="18">
        <f>IF(A19="","",IF(A19=$D$6*12,0,MIN($D$8+IF(A19=$D$10,$D$9,0),C19+F19-D19)))</f>
        <v/>
      </c>
      <c r="F19" s="18">
        <f>IF(A19="","",ROUND(C19*$D$5/12,2))</f>
        <v/>
      </c>
      <c r="G19" s="18">
        <f>IF(A19="","",D19+E19-F19)</f>
        <v/>
      </c>
      <c r="H19" s="18">
        <f>IF(A19="","",MAX(0,ROUND(C19-G19,2)))</f>
        <v/>
      </c>
    </row>
    <row r="20">
      <c r="A20" s="16">
        <f>IF(A19="","",IF(H19&lt;=0.005,"",A19+1))</f>
        <v/>
      </c>
      <c r="B20" s="17">
        <f>IF(A20="","",EDATE($D$7,A20-1))</f>
        <v/>
      </c>
      <c r="C20" s="18">
        <f>IF(A20="","",H19)</f>
        <v/>
      </c>
      <c r="D20" s="18">
        <f>IF(A20="","",IF(A20=$D$6*12,C20+F20,MIN($G$4,C20+F20)))</f>
        <v/>
      </c>
      <c r="E20" s="18">
        <f>IF(A20="","",IF(A20=$D$6*12,0,MIN($D$8+IF(A20=$D$10,$D$9,0),C20+F20-D20)))</f>
        <v/>
      </c>
      <c r="F20" s="18">
        <f>IF(A20="","",ROUND(C20*$D$5/12,2))</f>
        <v/>
      </c>
      <c r="G20" s="18">
        <f>IF(A20="","",D20+E20-F20)</f>
        <v/>
      </c>
      <c r="H20" s="18">
        <f>IF(A20="","",MAX(0,ROUND(C20-G20,2)))</f>
        <v/>
      </c>
    </row>
    <row r="21">
      <c r="A21" s="16">
        <f>IF(A20="","",IF(H20&lt;=0.005,"",A20+1))</f>
        <v/>
      </c>
      <c r="B21" s="17">
        <f>IF(A21="","",EDATE($D$7,A21-1))</f>
        <v/>
      </c>
      <c r="C21" s="18">
        <f>IF(A21="","",H20)</f>
        <v/>
      </c>
      <c r="D21" s="18">
        <f>IF(A21="","",IF(A21=$D$6*12,C21+F21,MIN($G$4,C21+F21)))</f>
        <v/>
      </c>
      <c r="E21" s="18">
        <f>IF(A21="","",IF(A21=$D$6*12,0,MIN($D$8+IF(A21=$D$10,$D$9,0),C21+F21-D21)))</f>
        <v/>
      </c>
      <c r="F21" s="18">
        <f>IF(A21="","",ROUND(C21*$D$5/12,2))</f>
        <v/>
      </c>
      <c r="G21" s="18">
        <f>IF(A21="","",D21+E21-F21)</f>
        <v/>
      </c>
      <c r="H21" s="18">
        <f>IF(A21="","",MAX(0,ROUND(C21-G21,2)))</f>
        <v/>
      </c>
    </row>
    <row r="22">
      <c r="A22" s="16">
        <f>IF(A21="","",IF(H21&lt;=0.005,"",A21+1))</f>
        <v/>
      </c>
      <c r="B22" s="17">
        <f>IF(A22="","",EDATE($D$7,A22-1))</f>
        <v/>
      </c>
      <c r="C22" s="18">
        <f>IF(A22="","",H21)</f>
        <v/>
      </c>
      <c r="D22" s="18">
        <f>IF(A22="","",IF(A22=$D$6*12,C22+F22,MIN($G$4,C22+F22)))</f>
        <v/>
      </c>
      <c r="E22" s="18">
        <f>IF(A22="","",IF(A22=$D$6*12,0,MIN($D$8+IF(A22=$D$10,$D$9,0),C22+F22-D22)))</f>
        <v/>
      </c>
      <c r="F22" s="18">
        <f>IF(A22="","",ROUND(C22*$D$5/12,2))</f>
        <v/>
      </c>
      <c r="G22" s="18">
        <f>IF(A22="","",D22+E22-F22)</f>
        <v/>
      </c>
      <c r="H22" s="18">
        <f>IF(A22="","",MAX(0,ROUND(C22-G22,2)))</f>
        <v/>
      </c>
    </row>
    <row r="23">
      <c r="A23" s="16">
        <f>IF(A22="","",IF(H22&lt;=0.005,"",A22+1))</f>
        <v/>
      </c>
      <c r="B23" s="17">
        <f>IF(A23="","",EDATE($D$7,A23-1))</f>
        <v/>
      </c>
      <c r="C23" s="18">
        <f>IF(A23="","",H22)</f>
        <v/>
      </c>
      <c r="D23" s="18">
        <f>IF(A23="","",IF(A23=$D$6*12,C23+F23,MIN($G$4,C23+F23)))</f>
        <v/>
      </c>
      <c r="E23" s="18">
        <f>IF(A23="","",IF(A23=$D$6*12,0,MIN($D$8+IF(A23=$D$10,$D$9,0),C23+F23-D23)))</f>
        <v/>
      </c>
      <c r="F23" s="18">
        <f>IF(A23="","",ROUND(C23*$D$5/12,2))</f>
        <v/>
      </c>
      <c r="G23" s="18">
        <f>IF(A23="","",D23+E23-F23)</f>
        <v/>
      </c>
      <c r="H23" s="18">
        <f>IF(A23="","",MAX(0,ROUND(C23-G23,2)))</f>
        <v/>
      </c>
    </row>
    <row r="24">
      <c r="A24" s="16">
        <f>IF(A23="","",IF(H23&lt;=0.005,"",A23+1))</f>
        <v/>
      </c>
      <c r="B24" s="17">
        <f>IF(A24="","",EDATE($D$7,A24-1))</f>
        <v/>
      </c>
      <c r="C24" s="18">
        <f>IF(A24="","",H23)</f>
        <v/>
      </c>
      <c r="D24" s="18">
        <f>IF(A24="","",IF(A24=$D$6*12,C24+F24,MIN($G$4,C24+F24)))</f>
        <v/>
      </c>
      <c r="E24" s="18">
        <f>IF(A24="","",IF(A24=$D$6*12,0,MIN($D$8+IF(A24=$D$10,$D$9,0),C24+F24-D24)))</f>
        <v/>
      </c>
      <c r="F24" s="18">
        <f>IF(A24="","",ROUND(C24*$D$5/12,2))</f>
        <v/>
      </c>
      <c r="G24" s="18">
        <f>IF(A24="","",D24+E24-F24)</f>
        <v/>
      </c>
      <c r="H24" s="18">
        <f>IF(A24="","",MAX(0,ROUND(C24-G24,2)))</f>
        <v/>
      </c>
    </row>
    <row r="25">
      <c r="A25" s="16">
        <f>IF(A24="","",IF(H24&lt;=0.005,"",A24+1))</f>
        <v/>
      </c>
      <c r="B25" s="17">
        <f>IF(A25="","",EDATE($D$7,A25-1))</f>
        <v/>
      </c>
      <c r="C25" s="18">
        <f>IF(A25="","",H24)</f>
        <v/>
      </c>
      <c r="D25" s="18">
        <f>IF(A25="","",IF(A25=$D$6*12,C25+F25,MIN($G$4,C25+F25)))</f>
        <v/>
      </c>
      <c r="E25" s="18">
        <f>IF(A25="","",IF(A25=$D$6*12,0,MIN($D$8+IF(A25=$D$10,$D$9,0),C25+F25-D25)))</f>
        <v/>
      </c>
      <c r="F25" s="18">
        <f>IF(A25="","",ROUND(C25*$D$5/12,2))</f>
        <v/>
      </c>
      <c r="G25" s="18">
        <f>IF(A25="","",D25+E25-F25)</f>
        <v/>
      </c>
      <c r="H25" s="18">
        <f>IF(A25="","",MAX(0,ROUND(C25-G25,2)))</f>
        <v/>
      </c>
    </row>
    <row r="26">
      <c r="A26" s="16">
        <f>IF(A25="","",IF(H25&lt;=0.005,"",A25+1))</f>
        <v/>
      </c>
      <c r="B26" s="17">
        <f>IF(A26="","",EDATE($D$7,A26-1))</f>
        <v/>
      </c>
      <c r="C26" s="18">
        <f>IF(A26="","",H25)</f>
        <v/>
      </c>
      <c r="D26" s="18">
        <f>IF(A26="","",IF(A26=$D$6*12,C26+F26,MIN($G$4,C26+F26)))</f>
        <v/>
      </c>
      <c r="E26" s="18">
        <f>IF(A26="","",IF(A26=$D$6*12,0,MIN($D$8+IF(A26=$D$10,$D$9,0),C26+F26-D26)))</f>
        <v/>
      </c>
      <c r="F26" s="18">
        <f>IF(A26="","",ROUND(C26*$D$5/12,2))</f>
        <v/>
      </c>
      <c r="G26" s="18">
        <f>IF(A26="","",D26+E26-F26)</f>
        <v/>
      </c>
      <c r="H26" s="18">
        <f>IF(A26="","",MAX(0,ROUND(C26-G26,2)))</f>
        <v/>
      </c>
    </row>
    <row r="27">
      <c r="A27" s="16">
        <f>IF(A26="","",IF(H26&lt;=0.005,"",A26+1))</f>
        <v/>
      </c>
      <c r="B27" s="17">
        <f>IF(A27="","",EDATE($D$7,A27-1))</f>
        <v/>
      </c>
      <c r="C27" s="18">
        <f>IF(A27="","",H26)</f>
        <v/>
      </c>
      <c r="D27" s="18">
        <f>IF(A27="","",IF(A27=$D$6*12,C27+F27,MIN($G$4,C27+F27)))</f>
        <v/>
      </c>
      <c r="E27" s="18">
        <f>IF(A27="","",IF(A27=$D$6*12,0,MIN($D$8+IF(A27=$D$10,$D$9,0),C27+F27-D27)))</f>
        <v/>
      </c>
      <c r="F27" s="18">
        <f>IF(A27="","",ROUND(C27*$D$5/12,2))</f>
        <v/>
      </c>
      <c r="G27" s="18">
        <f>IF(A27="","",D27+E27-F27)</f>
        <v/>
      </c>
      <c r="H27" s="18">
        <f>IF(A27="","",MAX(0,ROUND(C27-G27,2)))</f>
        <v/>
      </c>
    </row>
    <row r="28">
      <c r="A28" s="16">
        <f>IF(A27="","",IF(H27&lt;=0.005,"",A27+1))</f>
        <v/>
      </c>
      <c r="B28" s="17">
        <f>IF(A28="","",EDATE($D$7,A28-1))</f>
        <v/>
      </c>
      <c r="C28" s="18">
        <f>IF(A28="","",H27)</f>
        <v/>
      </c>
      <c r="D28" s="18">
        <f>IF(A28="","",IF(A28=$D$6*12,C28+F28,MIN($G$4,C28+F28)))</f>
        <v/>
      </c>
      <c r="E28" s="18">
        <f>IF(A28="","",IF(A28=$D$6*12,0,MIN($D$8+IF(A28=$D$10,$D$9,0),C28+F28-D28)))</f>
        <v/>
      </c>
      <c r="F28" s="18">
        <f>IF(A28="","",ROUND(C28*$D$5/12,2))</f>
        <v/>
      </c>
      <c r="G28" s="18">
        <f>IF(A28="","",D28+E28-F28)</f>
        <v/>
      </c>
      <c r="H28" s="18">
        <f>IF(A28="","",MAX(0,ROUND(C28-G28,2)))</f>
        <v/>
      </c>
    </row>
    <row r="29">
      <c r="A29" s="16">
        <f>IF(A28="","",IF(H28&lt;=0.005,"",A28+1))</f>
        <v/>
      </c>
      <c r="B29" s="17">
        <f>IF(A29="","",EDATE($D$7,A29-1))</f>
        <v/>
      </c>
      <c r="C29" s="18">
        <f>IF(A29="","",H28)</f>
        <v/>
      </c>
      <c r="D29" s="18">
        <f>IF(A29="","",IF(A29=$D$6*12,C29+F29,MIN($G$4,C29+F29)))</f>
        <v/>
      </c>
      <c r="E29" s="18">
        <f>IF(A29="","",IF(A29=$D$6*12,0,MIN($D$8+IF(A29=$D$10,$D$9,0),C29+F29-D29)))</f>
        <v/>
      </c>
      <c r="F29" s="18">
        <f>IF(A29="","",ROUND(C29*$D$5/12,2))</f>
        <v/>
      </c>
      <c r="G29" s="18">
        <f>IF(A29="","",D29+E29-F29)</f>
        <v/>
      </c>
      <c r="H29" s="18">
        <f>IF(A29="","",MAX(0,ROUND(C29-G29,2)))</f>
        <v/>
      </c>
    </row>
    <row r="30">
      <c r="A30" s="16">
        <f>IF(A29="","",IF(H29&lt;=0.005,"",A29+1))</f>
        <v/>
      </c>
      <c r="B30" s="17">
        <f>IF(A30="","",EDATE($D$7,A30-1))</f>
        <v/>
      </c>
      <c r="C30" s="18">
        <f>IF(A30="","",H29)</f>
        <v/>
      </c>
      <c r="D30" s="18">
        <f>IF(A30="","",IF(A30=$D$6*12,C30+F30,MIN($G$4,C30+F30)))</f>
        <v/>
      </c>
      <c r="E30" s="18">
        <f>IF(A30="","",IF(A30=$D$6*12,0,MIN($D$8+IF(A30=$D$10,$D$9,0),C30+F30-D30)))</f>
        <v/>
      </c>
      <c r="F30" s="18">
        <f>IF(A30="","",ROUND(C30*$D$5/12,2))</f>
        <v/>
      </c>
      <c r="G30" s="18">
        <f>IF(A30="","",D30+E30-F30)</f>
        <v/>
      </c>
      <c r="H30" s="18">
        <f>IF(A30="","",MAX(0,ROUND(C30-G30,2)))</f>
        <v/>
      </c>
    </row>
    <row r="31">
      <c r="A31" s="16">
        <f>IF(A30="","",IF(H30&lt;=0.005,"",A30+1))</f>
        <v/>
      </c>
      <c r="B31" s="17">
        <f>IF(A31="","",EDATE($D$7,A31-1))</f>
        <v/>
      </c>
      <c r="C31" s="18">
        <f>IF(A31="","",H30)</f>
        <v/>
      </c>
      <c r="D31" s="18">
        <f>IF(A31="","",IF(A31=$D$6*12,C31+F31,MIN($G$4,C31+F31)))</f>
        <v/>
      </c>
      <c r="E31" s="18">
        <f>IF(A31="","",IF(A31=$D$6*12,0,MIN($D$8+IF(A31=$D$10,$D$9,0),C31+F31-D31)))</f>
        <v/>
      </c>
      <c r="F31" s="18">
        <f>IF(A31="","",ROUND(C31*$D$5/12,2))</f>
        <v/>
      </c>
      <c r="G31" s="18">
        <f>IF(A31="","",D31+E31-F31)</f>
        <v/>
      </c>
      <c r="H31" s="18">
        <f>IF(A31="","",MAX(0,ROUND(C31-G31,2)))</f>
        <v/>
      </c>
    </row>
    <row r="32">
      <c r="A32" s="16">
        <f>IF(A31="","",IF(H31&lt;=0.005,"",A31+1))</f>
        <v/>
      </c>
      <c r="B32" s="17">
        <f>IF(A32="","",EDATE($D$7,A32-1))</f>
        <v/>
      </c>
      <c r="C32" s="18">
        <f>IF(A32="","",H31)</f>
        <v/>
      </c>
      <c r="D32" s="18">
        <f>IF(A32="","",IF(A32=$D$6*12,C32+F32,MIN($G$4,C32+F32)))</f>
        <v/>
      </c>
      <c r="E32" s="18">
        <f>IF(A32="","",IF(A32=$D$6*12,0,MIN($D$8+IF(A32=$D$10,$D$9,0),C32+F32-D32)))</f>
        <v/>
      </c>
      <c r="F32" s="18">
        <f>IF(A32="","",ROUND(C32*$D$5/12,2))</f>
        <v/>
      </c>
      <c r="G32" s="18">
        <f>IF(A32="","",D32+E32-F32)</f>
        <v/>
      </c>
      <c r="H32" s="18">
        <f>IF(A32="","",MAX(0,ROUND(C32-G32,2)))</f>
        <v/>
      </c>
    </row>
    <row r="33">
      <c r="A33" s="16">
        <f>IF(A32="","",IF(H32&lt;=0.005,"",A32+1))</f>
        <v/>
      </c>
      <c r="B33" s="17">
        <f>IF(A33="","",EDATE($D$7,A33-1))</f>
        <v/>
      </c>
      <c r="C33" s="18">
        <f>IF(A33="","",H32)</f>
        <v/>
      </c>
      <c r="D33" s="18">
        <f>IF(A33="","",IF(A33=$D$6*12,C33+F33,MIN($G$4,C33+F33)))</f>
        <v/>
      </c>
      <c r="E33" s="18">
        <f>IF(A33="","",IF(A33=$D$6*12,0,MIN($D$8+IF(A33=$D$10,$D$9,0),C33+F33-D33)))</f>
        <v/>
      </c>
      <c r="F33" s="18">
        <f>IF(A33="","",ROUND(C33*$D$5/12,2))</f>
        <v/>
      </c>
      <c r="G33" s="18">
        <f>IF(A33="","",D33+E33-F33)</f>
        <v/>
      </c>
      <c r="H33" s="18">
        <f>IF(A33="","",MAX(0,ROUND(C33-G33,2)))</f>
        <v/>
      </c>
    </row>
    <row r="34">
      <c r="A34" s="16">
        <f>IF(A33="","",IF(H33&lt;=0.005,"",A33+1))</f>
        <v/>
      </c>
      <c r="B34" s="17">
        <f>IF(A34="","",EDATE($D$7,A34-1))</f>
        <v/>
      </c>
      <c r="C34" s="18">
        <f>IF(A34="","",H33)</f>
        <v/>
      </c>
      <c r="D34" s="18">
        <f>IF(A34="","",IF(A34=$D$6*12,C34+F34,MIN($G$4,C34+F34)))</f>
        <v/>
      </c>
      <c r="E34" s="18">
        <f>IF(A34="","",IF(A34=$D$6*12,0,MIN($D$8+IF(A34=$D$10,$D$9,0),C34+F34-D34)))</f>
        <v/>
      </c>
      <c r="F34" s="18">
        <f>IF(A34="","",ROUND(C34*$D$5/12,2))</f>
        <v/>
      </c>
      <c r="G34" s="18">
        <f>IF(A34="","",D34+E34-F34)</f>
        <v/>
      </c>
      <c r="H34" s="18">
        <f>IF(A34="","",MAX(0,ROUND(C34-G34,2)))</f>
        <v/>
      </c>
    </row>
    <row r="35">
      <c r="A35" s="16">
        <f>IF(A34="","",IF(H34&lt;=0.005,"",A34+1))</f>
        <v/>
      </c>
      <c r="B35" s="17">
        <f>IF(A35="","",EDATE($D$7,A35-1))</f>
        <v/>
      </c>
      <c r="C35" s="18">
        <f>IF(A35="","",H34)</f>
        <v/>
      </c>
      <c r="D35" s="18">
        <f>IF(A35="","",IF(A35=$D$6*12,C35+F35,MIN($G$4,C35+F35)))</f>
        <v/>
      </c>
      <c r="E35" s="18">
        <f>IF(A35="","",IF(A35=$D$6*12,0,MIN($D$8+IF(A35=$D$10,$D$9,0),C35+F35-D35)))</f>
        <v/>
      </c>
      <c r="F35" s="18">
        <f>IF(A35="","",ROUND(C35*$D$5/12,2))</f>
        <v/>
      </c>
      <c r="G35" s="18">
        <f>IF(A35="","",D35+E35-F35)</f>
        <v/>
      </c>
      <c r="H35" s="18">
        <f>IF(A35="","",MAX(0,ROUND(C35-G35,2)))</f>
        <v/>
      </c>
    </row>
    <row r="36">
      <c r="A36" s="16">
        <f>IF(A35="","",IF(H35&lt;=0.005,"",A35+1))</f>
        <v/>
      </c>
      <c r="B36" s="17">
        <f>IF(A36="","",EDATE($D$7,A36-1))</f>
        <v/>
      </c>
      <c r="C36" s="18">
        <f>IF(A36="","",H35)</f>
        <v/>
      </c>
      <c r="D36" s="18">
        <f>IF(A36="","",IF(A36=$D$6*12,C36+F36,MIN($G$4,C36+F36)))</f>
        <v/>
      </c>
      <c r="E36" s="18">
        <f>IF(A36="","",IF(A36=$D$6*12,0,MIN($D$8+IF(A36=$D$10,$D$9,0),C36+F36-D36)))</f>
        <v/>
      </c>
      <c r="F36" s="18">
        <f>IF(A36="","",ROUND(C36*$D$5/12,2))</f>
        <v/>
      </c>
      <c r="G36" s="18">
        <f>IF(A36="","",D36+E36-F36)</f>
        <v/>
      </c>
      <c r="H36" s="18">
        <f>IF(A36="","",MAX(0,ROUND(C36-G36,2)))</f>
        <v/>
      </c>
    </row>
    <row r="37">
      <c r="A37" s="16">
        <f>IF(A36="","",IF(H36&lt;=0.005,"",A36+1))</f>
        <v/>
      </c>
      <c r="B37" s="17">
        <f>IF(A37="","",EDATE($D$7,A37-1))</f>
        <v/>
      </c>
      <c r="C37" s="18">
        <f>IF(A37="","",H36)</f>
        <v/>
      </c>
      <c r="D37" s="18">
        <f>IF(A37="","",IF(A37=$D$6*12,C37+F37,MIN($G$4,C37+F37)))</f>
        <v/>
      </c>
      <c r="E37" s="18">
        <f>IF(A37="","",IF(A37=$D$6*12,0,MIN($D$8+IF(A37=$D$10,$D$9,0),C37+F37-D37)))</f>
        <v/>
      </c>
      <c r="F37" s="18">
        <f>IF(A37="","",ROUND(C37*$D$5/12,2))</f>
        <v/>
      </c>
      <c r="G37" s="18">
        <f>IF(A37="","",D37+E37-F37)</f>
        <v/>
      </c>
      <c r="H37" s="18">
        <f>IF(A37="","",MAX(0,ROUND(C37-G37,2)))</f>
        <v/>
      </c>
    </row>
    <row r="38">
      <c r="A38" s="16">
        <f>IF(A37="","",IF(H37&lt;=0.005,"",A37+1))</f>
        <v/>
      </c>
      <c r="B38" s="17">
        <f>IF(A38="","",EDATE($D$7,A38-1))</f>
        <v/>
      </c>
      <c r="C38" s="18">
        <f>IF(A38="","",H37)</f>
        <v/>
      </c>
      <c r="D38" s="18">
        <f>IF(A38="","",IF(A38=$D$6*12,C38+F38,MIN($G$4,C38+F38)))</f>
        <v/>
      </c>
      <c r="E38" s="18">
        <f>IF(A38="","",IF(A38=$D$6*12,0,MIN($D$8+IF(A38=$D$10,$D$9,0),C38+F38-D38)))</f>
        <v/>
      </c>
      <c r="F38" s="18">
        <f>IF(A38="","",ROUND(C38*$D$5/12,2))</f>
        <v/>
      </c>
      <c r="G38" s="18">
        <f>IF(A38="","",D38+E38-F38)</f>
        <v/>
      </c>
      <c r="H38" s="18">
        <f>IF(A38="","",MAX(0,ROUND(C38-G38,2)))</f>
        <v/>
      </c>
    </row>
    <row r="39">
      <c r="A39" s="16">
        <f>IF(A38="","",IF(H38&lt;=0.005,"",A38+1))</f>
        <v/>
      </c>
      <c r="B39" s="17">
        <f>IF(A39="","",EDATE($D$7,A39-1))</f>
        <v/>
      </c>
      <c r="C39" s="18">
        <f>IF(A39="","",H38)</f>
        <v/>
      </c>
      <c r="D39" s="18">
        <f>IF(A39="","",IF(A39=$D$6*12,C39+F39,MIN($G$4,C39+F39)))</f>
        <v/>
      </c>
      <c r="E39" s="18">
        <f>IF(A39="","",IF(A39=$D$6*12,0,MIN($D$8+IF(A39=$D$10,$D$9,0),C39+F39-D39)))</f>
        <v/>
      </c>
      <c r="F39" s="18">
        <f>IF(A39="","",ROUND(C39*$D$5/12,2))</f>
        <v/>
      </c>
      <c r="G39" s="18">
        <f>IF(A39="","",D39+E39-F39)</f>
        <v/>
      </c>
      <c r="H39" s="18">
        <f>IF(A39="","",MAX(0,ROUND(C39-G39,2)))</f>
        <v/>
      </c>
    </row>
    <row r="40">
      <c r="A40" s="16">
        <f>IF(A39="","",IF(H39&lt;=0.005,"",A39+1))</f>
        <v/>
      </c>
      <c r="B40" s="17">
        <f>IF(A40="","",EDATE($D$7,A40-1))</f>
        <v/>
      </c>
      <c r="C40" s="18">
        <f>IF(A40="","",H39)</f>
        <v/>
      </c>
      <c r="D40" s="18">
        <f>IF(A40="","",IF(A40=$D$6*12,C40+F40,MIN($G$4,C40+F40)))</f>
        <v/>
      </c>
      <c r="E40" s="18">
        <f>IF(A40="","",IF(A40=$D$6*12,0,MIN($D$8+IF(A40=$D$10,$D$9,0),C40+F40-D40)))</f>
        <v/>
      </c>
      <c r="F40" s="18">
        <f>IF(A40="","",ROUND(C40*$D$5/12,2))</f>
        <v/>
      </c>
      <c r="G40" s="18">
        <f>IF(A40="","",D40+E40-F40)</f>
        <v/>
      </c>
      <c r="H40" s="18">
        <f>IF(A40="","",MAX(0,ROUND(C40-G40,2)))</f>
        <v/>
      </c>
    </row>
    <row r="41">
      <c r="A41" s="16">
        <f>IF(A40="","",IF(H40&lt;=0.005,"",A40+1))</f>
        <v/>
      </c>
      <c r="B41" s="17">
        <f>IF(A41="","",EDATE($D$7,A41-1))</f>
        <v/>
      </c>
      <c r="C41" s="18">
        <f>IF(A41="","",H40)</f>
        <v/>
      </c>
      <c r="D41" s="18">
        <f>IF(A41="","",IF(A41=$D$6*12,C41+F41,MIN($G$4,C41+F41)))</f>
        <v/>
      </c>
      <c r="E41" s="18">
        <f>IF(A41="","",IF(A41=$D$6*12,0,MIN($D$8+IF(A41=$D$10,$D$9,0),C41+F41-D41)))</f>
        <v/>
      </c>
      <c r="F41" s="18">
        <f>IF(A41="","",ROUND(C41*$D$5/12,2))</f>
        <v/>
      </c>
      <c r="G41" s="18">
        <f>IF(A41="","",D41+E41-F41)</f>
        <v/>
      </c>
      <c r="H41" s="18">
        <f>IF(A41="","",MAX(0,ROUND(C41-G41,2)))</f>
        <v/>
      </c>
    </row>
    <row r="42">
      <c r="A42" s="16">
        <f>IF(A41="","",IF(H41&lt;=0.005,"",A41+1))</f>
        <v/>
      </c>
      <c r="B42" s="17">
        <f>IF(A42="","",EDATE($D$7,A42-1))</f>
        <v/>
      </c>
      <c r="C42" s="18">
        <f>IF(A42="","",H41)</f>
        <v/>
      </c>
      <c r="D42" s="18">
        <f>IF(A42="","",IF(A42=$D$6*12,C42+F42,MIN($G$4,C42+F42)))</f>
        <v/>
      </c>
      <c r="E42" s="18">
        <f>IF(A42="","",IF(A42=$D$6*12,0,MIN($D$8+IF(A42=$D$10,$D$9,0),C42+F42-D42)))</f>
        <v/>
      </c>
      <c r="F42" s="18">
        <f>IF(A42="","",ROUND(C42*$D$5/12,2))</f>
        <v/>
      </c>
      <c r="G42" s="18">
        <f>IF(A42="","",D42+E42-F42)</f>
        <v/>
      </c>
      <c r="H42" s="18">
        <f>IF(A42="","",MAX(0,ROUND(C42-G42,2)))</f>
        <v/>
      </c>
    </row>
    <row r="43">
      <c r="A43" s="16">
        <f>IF(A42="","",IF(H42&lt;=0.005,"",A42+1))</f>
        <v/>
      </c>
      <c r="B43" s="17">
        <f>IF(A43="","",EDATE($D$7,A43-1))</f>
        <v/>
      </c>
      <c r="C43" s="18">
        <f>IF(A43="","",H42)</f>
        <v/>
      </c>
      <c r="D43" s="18">
        <f>IF(A43="","",IF(A43=$D$6*12,C43+F43,MIN($G$4,C43+F43)))</f>
        <v/>
      </c>
      <c r="E43" s="18">
        <f>IF(A43="","",IF(A43=$D$6*12,0,MIN($D$8+IF(A43=$D$10,$D$9,0),C43+F43-D43)))</f>
        <v/>
      </c>
      <c r="F43" s="18">
        <f>IF(A43="","",ROUND(C43*$D$5/12,2))</f>
        <v/>
      </c>
      <c r="G43" s="18">
        <f>IF(A43="","",D43+E43-F43)</f>
        <v/>
      </c>
      <c r="H43" s="18">
        <f>IF(A43="","",MAX(0,ROUND(C43-G43,2)))</f>
        <v/>
      </c>
    </row>
    <row r="44">
      <c r="A44" s="16">
        <f>IF(A43="","",IF(H43&lt;=0.005,"",A43+1))</f>
        <v/>
      </c>
      <c r="B44" s="17">
        <f>IF(A44="","",EDATE($D$7,A44-1))</f>
        <v/>
      </c>
      <c r="C44" s="18">
        <f>IF(A44="","",H43)</f>
        <v/>
      </c>
      <c r="D44" s="18">
        <f>IF(A44="","",IF(A44=$D$6*12,C44+F44,MIN($G$4,C44+F44)))</f>
        <v/>
      </c>
      <c r="E44" s="18">
        <f>IF(A44="","",IF(A44=$D$6*12,0,MIN($D$8+IF(A44=$D$10,$D$9,0),C44+F44-D44)))</f>
        <v/>
      </c>
      <c r="F44" s="18">
        <f>IF(A44="","",ROUND(C44*$D$5/12,2))</f>
        <v/>
      </c>
      <c r="G44" s="18">
        <f>IF(A44="","",D44+E44-F44)</f>
        <v/>
      </c>
      <c r="H44" s="18">
        <f>IF(A44="","",MAX(0,ROUND(C44-G44,2)))</f>
        <v/>
      </c>
    </row>
    <row r="45">
      <c r="A45" s="16">
        <f>IF(A44="","",IF(H44&lt;=0.005,"",A44+1))</f>
        <v/>
      </c>
      <c r="B45" s="17">
        <f>IF(A45="","",EDATE($D$7,A45-1))</f>
        <v/>
      </c>
      <c r="C45" s="18">
        <f>IF(A45="","",H44)</f>
        <v/>
      </c>
      <c r="D45" s="18">
        <f>IF(A45="","",IF(A45=$D$6*12,C45+F45,MIN($G$4,C45+F45)))</f>
        <v/>
      </c>
      <c r="E45" s="18">
        <f>IF(A45="","",IF(A45=$D$6*12,0,MIN($D$8+IF(A45=$D$10,$D$9,0),C45+F45-D45)))</f>
        <v/>
      </c>
      <c r="F45" s="18">
        <f>IF(A45="","",ROUND(C45*$D$5/12,2))</f>
        <v/>
      </c>
      <c r="G45" s="18">
        <f>IF(A45="","",D45+E45-F45)</f>
        <v/>
      </c>
      <c r="H45" s="18">
        <f>IF(A45="","",MAX(0,ROUND(C45-G45,2)))</f>
        <v/>
      </c>
    </row>
    <row r="46">
      <c r="A46" s="16">
        <f>IF(A45="","",IF(H45&lt;=0.005,"",A45+1))</f>
        <v/>
      </c>
      <c r="B46" s="17">
        <f>IF(A46="","",EDATE($D$7,A46-1))</f>
        <v/>
      </c>
      <c r="C46" s="18">
        <f>IF(A46="","",H45)</f>
        <v/>
      </c>
      <c r="D46" s="18">
        <f>IF(A46="","",IF(A46=$D$6*12,C46+F46,MIN($G$4,C46+F46)))</f>
        <v/>
      </c>
      <c r="E46" s="18">
        <f>IF(A46="","",IF(A46=$D$6*12,0,MIN($D$8+IF(A46=$D$10,$D$9,0),C46+F46-D46)))</f>
        <v/>
      </c>
      <c r="F46" s="18">
        <f>IF(A46="","",ROUND(C46*$D$5/12,2))</f>
        <v/>
      </c>
      <c r="G46" s="18">
        <f>IF(A46="","",D46+E46-F46)</f>
        <v/>
      </c>
      <c r="H46" s="18">
        <f>IF(A46="","",MAX(0,ROUND(C46-G46,2)))</f>
        <v/>
      </c>
    </row>
    <row r="47">
      <c r="A47" s="16">
        <f>IF(A46="","",IF(H46&lt;=0.005,"",A46+1))</f>
        <v/>
      </c>
      <c r="B47" s="17">
        <f>IF(A47="","",EDATE($D$7,A47-1))</f>
        <v/>
      </c>
      <c r="C47" s="18">
        <f>IF(A47="","",H46)</f>
        <v/>
      </c>
      <c r="D47" s="18">
        <f>IF(A47="","",IF(A47=$D$6*12,C47+F47,MIN($G$4,C47+F47)))</f>
        <v/>
      </c>
      <c r="E47" s="18">
        <f>IF(A47="","",IF(A47=$D$6*12,0,MIN($D$8+IF(A47=$D$10,$D$9,0),C47+F47-D47)))</f>
        <v/>
      </c>
      <c r="F47" s="18">
        <f>IF(A47="","",ROUND(C47*$D$5/12,2))</f>
        <v/>
      </c>
      <c r="G47" s="18">
        <f>IF(A47="","",D47+E47-F47)</f>
        <v/>
      </c>
      <c r="H47" s="18">
        <f>IF(A47="","",MAX(0,ROUND(C47-G47,2)))</f>
        <v/>
      </c>
    </row>
    <row r="48">
      <c r="A48" s="16">
        <f>IF(A47="","",IF(H47&lt;=0.005,"",A47+1))</f>
        <v/>
      </c>
      <c r="B48" s="17">
        <f>IF(A48="","",EDATE($D$7,A48-1))</f>
        <v/>
      </c>
      <c r="C48" s="18">
        <f>IF(A48="","",H47)</f>
        <v/>
      </c>
      <c r="D48" s="18">
        <f>IF(A48="","",IF(A48=$D$6*12,C48+F48,MIN($G$4,C48+F48)))</f>
        <v/>
      </c>
      <c r="E48" s="18">
        <f>IF(A48="","",IF(A48=$D$6*12,0,MIN($D$8+IF(A48=$D$10,$D$9,0),C48+F48-D48)))</f>
        <v/>
      </c>
      <c r="F48" s="18">
        <f>IF(A48="","",ROUND(C48*$D$5/12,2))</f>
        <v/>
      </c>
      <c r="G48" s="18">
        <f>IF(A48="","",D48+E48-F48)</f>
        <v/>
      </c>
      <c r="H48" s="18">
        <f>IF(A48="","",MAX(0,ROUND(C48-G48,2)))</f>
        <v/>
      </c>
    </row>
    <row r="49">
      <c r="A49" s="16">
        <f>IF(A48="","",IF(H48&lt;=0.005,"",A48+1))</f>
        <v/>
      </c>
      <c r="B49" s="17">
        <f>IF(A49="","",EDATE($D$7,A49-1))</f>
        <v/>
      </c>
      <c r="C49" s="18">
        <f>IF(A49="","",H48)</f>
        <v/>
      </c>
      <c r="D49" s="18">
        <f>IF(A49="","",IF(A49=$D$6*12,C49+F49,MIN($G$4,C49+F49)))</f>
        <v/>
      </c>
      <c r="E49" s="18">
        <f>IF(A49="","",IF(A49=$D$6*12,0,MIN($D$8+IF(A49=$D$10,$D$9,0),C49+F49-D49)))</f>
        <v/>
      </c>
      <c r="F49" s="18">
        <f>IF(A49="","",ROUND(C49*$D$5/12,2))</f>
        <v/>
      </c>
      <c r="G49" s="18">
        <f>IF(A49="","",D49+E49-F49)</f>
        <v/>
      </c>
      <c r="H49" s="18">
        <f>IF(A49="","",MAX(0,ROUND(C49-G49,2)))</f>
        <v/>
      </c>
    </row>
    <row r="50">
      <c r="A50" s="16">
        <f>IF(A49="","",IF(H49&lt;=0.005,"",A49+1))</f>
        <v/>
      </c>
      <c r="B50" s="17">
        <f>IF(A50="","",EDATE($D$7,A50-1))</f>
        <v/>
      </c>
      <c r="C50" s="18">
        <f>IF(A50="","",H49)</f>
        <v/>
      </c>
      <c r="D50" s="18">
        <f>IF(A50="","",IF(A50=$D$6*12,C50+F50,MIN($G$4,C50+F50)))</f>
        <v/>
      </c>
      <c r="E50" s="18">
        <f>IF(A50="","",IF(A50=$D$6*12,0,MIN($D$8+IF(A50=$D$10,$D$9,0),C50+F50-D50)))</f>
        <v/>
      </c>
      <c r="F50" s="18">
        <f>IF(A50="","",ROUND(C50*$D$5/12,2))</f>
        <v/>
      </c>
      <c r="G50" s="18">
        <f>IF(A50="","",D50+E50-F50)</f>
        <v/>
      </c>
      <c r="H50" s="18">
        <f>IF(A50="","",MAX(0,ROUND(C50-G50,2)))</f>
        <v/>
      </c>
    </row>
    <row r="51">
      <c r="A51" s="16">
        <f>IF(A50="","",IF(H50&lt;=0.005,"",A50+1))</f>
        <v/>
      </c>
      <c r="B51" s="17">
        <f>IF(A51="","",EDATE($D$7,A51-1))</f>
        <v/>
      </c>
      <c r="C51" s="18">
        <f>IF(A51="","",H50)</f>
        <v/>
      </c>
      <c r="D51" s="18">
        <f>IF(A51="","",IF(A51=$D$6*12,C51+F51,MIN($G$4,C51+F51)))</f>
        <v/>
      </c>
      <c r="E51" s="18">
        <f>IF(A51="","",IF(A51=$D$6*12,0,MIN($D$8+IF(A51=$D$10,$D$9,0),C51+F51-D51)))</f>
        <v/>
      </c>
      <c r="F51" s="18">
        <f>IF(A51="","",ROUND(C51*$D$5/12,2))</f>
        <v/>
      </c>
      <c r="G51" s="18">
        <f>IF(A51="","",D51+E51-F51)</f>
        <v/>
      </c>
      <c r="H51" s="18">
        <f>IF(A51="","",MAX(0,ROUND(C51-G51,2)))</f>
        <v/>
      </c>
    </row>
    <row r="52">
      <c r="A52" s="16">
        <f>IF(A51="","",IF(H51&lt;=0.005,"",A51+1))</f>
        <v/>
      </c>
      <c r="B52" s="17">
        <f>IF(A52="","",EDATE($D$7,A52-1))</f>
        <v/>
      </c>
      <c r="C52" s="18">
        <f>IF(A52="","",H51)</f>
        <v/>
      </c>
      <c r="D52" s="18">
        <f>IF(A52="","",IF(A52=$D$6*12,C52+F52,MIN($G$4,C52+F52)))</f>
        <v/>
      </c>
      <c r="E52" s="18">
        <f>IF(A52="","",IF(A52=$D$6*12,0,MIN($D$8+IF(A52=$D$10,$D$9,0),C52+F52-D52)))</f>
        <v/>
      </c>
      <c r="F52" s="18">
        <f>IF(A52="","",ROUND(C52*$D$5/12,2))</f>
        <v/>
      </c>
      <c r="G52" s="18">
        <f>IF(A52="","",D52+E52-F52)</f>
        <v/>
      </c>
      <c r="H52" s="18">
        <f>IF(A52="","",MAX(0,ROUND(C52-G52,2)))</f>
        <v/>
      </c>
    </row>
    <row r="53">
      <c r="A53" s="16">
        <f>IF(A52="","",IF(H52&lt;=0.005,"",A52+1))</f>
        <v/>
      </c>
      <c r="B53" s="17">
        <f>IF(A53="","",EDATE($D$7,A53-1))</f>
        <v/>
      </c>
      <c r="C53" s="18">
        <f>IF(A53="","",H52)</f>
        <v/>
      </c>
      <c r="D53" s="18">
        <f>IF(A53="","",IF(A53=$D$6*12,C53+F53,MIN($G$4,C53+F53)))</f>
        <v/>
      </c>
      <c r="E53" s="18">
        <f>IF(A53="","",IF(A53=$D$6*12,0,MIN($D$8+IF(A53=$D$10,$D$9,0),C53+F53-D53)))</f>
        <v/>
      </c>
      <c r="F53" s="18">
        <f>IF(A53="","",ROUND(C53*$D$5/12,2))</f>
        <v/>
      </c>
      <c r="G53" s="18">
        <f>IF(A53="","",D53+E53-F53)</f>
        <v/>
      </c>
      <c r="H53" s="18">
        <f>IF(A53="","",MAX(0,ROUND(C53-G53,2)))</f>
        <v/>
      </c>
    </row>
    <row r="54">
      <c r="A54" s="16">
        <f>IF(A53="","",IF(H53&lt;=0.005,"",A53+1))</f>
        <v/>
      </c>
      <c r="B54" s="17">
        <f>IF(A54="","",EDATE($D$7,A54-1))</f>
        <v/>
      </c>
      <c r="C54" s="18">
        <f>IF(A54="","",H53)</f>
        <v/>
      </c>
      <c r="D54" s="18">
        <f>IF(A54="","",IF(A54=$D$6*12,C54+F54,MIN($G$4,C54+F54)))</f>
        <v/>
      </c>
      <c r="E54" s="18">
        <f>IF(A54="","",IF(A54=$D$6*12,0,MIN($D$8+IF(A54=$D$10,$D$9,0),C54+F54-D54)))</f>
        <v/>
      </c>
      <c r="F54" s="18">
        <f>IF(A54="","",ROUND(C54*$D$5/12,2))</f>
        <v/>
      </c>
      <c r="G54" s="18">
        <f>IF(A54="","",D54+E54-F54)</f>
        <v/>
      </c>
      <c r="H54" s="18">
        <f>IF(A54="","",MAX(0,ROUND(C54-G54,2)))</f>
        <v/>
      </c>
    </row>
    <row r="55">
      <c r="A55" s="16">
        <f>IF(A54="","",IF(H54&lt;=0.005,"",A54+1))</f>
        <v/>
      </c>
      <c r="B55" s="17">
        <f>IF(A55="","",EDATE($D$7,A55-1))</f>
        <v/>
      </c>
      <c r="C55" s="18">
        <f>IF(A55="","",H54)</f>
        <v/>
      </c>
      <c r="D55" s="18">
        <f>IF(A55="","",IF(A55=$D$6*12,C55+F55,MIN($G$4,C55+F55)))</f>
        <v/>
      </c>
      <c r="E55" s="18">
        <f>IF(A55="","",IF(A55=$D$6*12,0,MIN($D$8+IF(A55=$D$10,$D$9,0),C55+F55-D55)))</f>
        <v/>
      </c>
      <c r="F55" s="18">
        <f>IF(A55="","",ROUND(C55*$D$5/12,2))</f>
        <v/>
      </c>
      <c r="G55" s="18">
        <f>IF(A55="","",D55+E55-F55)</f>
        <v/>
      </c>
      <c r="H55" s="18">
        <f>IF(A55="","",MAX(0,ROUND(C55-G55,2)))</f>
        <v/>
      </c>
    </row>
    <row r="56">
      <c r="A56" s="16">
        <f>IF(A55="","",IF(H55&lt;=0.005,"",A55+1))</f>
        <v/>
      </c>
      <c r="B56" s="17">
        <f>IF(A56="","",EDATE($D$7,A56-1))</f>
        <v/>
      </c>
      <c r="C56" s="18">
        <f>IF(A56="","",H55)</f>
        <v/>
      </c>
      <c r="D56" s="18">
        <f>IF(A56="","",IF(A56=$D$6*12,C56+F56,MIN($G$4,C56+F56)))</f>
        <v/>
      </c>
      <c r="E56" s="18">
        <f>IF(A56="","",IF(A56=$D$6*12,0,MIN($D$8+IF(A56=$D$10,$D$9,0),C56+F56-D56)))</f>
        <v/>
      </c>
      <c r="F56" s="18">
        <f>IF(A56="","",ROUND(C56*$D$5/12,2))</f>
        <v/>
      </c>
      <c r="G56" s="18">
        <f>IF(A56="","",D56+E56-F56)</f>
        <v/>
      </c>
      <c r="H56" s="18">
        <f>IF(A56="","",MAX(0,ROUND(C56-G56,2)))</f>
        <v/>
      </c>
    </row>
    <row r="57">
      <c r="A57" s="16">
        <f>IF(A56="","",IF(H56&lt;=0.005,"",A56+1))</f>
        <v/>
      </c>
      <c r="B57" s="17">
        <f>IF(A57="","",EDATE($D$7,A57-1))</f>
        <v/>
      </c>
      <c r="C57" s="18">
        <f>IF(A57="","",H56)</f>
        <v/>
      </c>
      <c r="D57" s="18">
        <f>IF(A57="","",IF(A57=$D$6*12,C57+F57,MIN($G$4,C57+F57)))</f>
        <v/>
      </c>
      <c r="E57" s="18">
        <f>IF(A57="","",IF(A57=$D$6*12,0,MIN($D$8+IF(A57=$D$10,$D$9,0),C57+F57-D57)))</f>
        <v/>
      </c>
      <c r="F57" s="18">
        <f>IF(A57="","",ROUND(C57*$D$5/12,2))</f>
        <v/>
      </c>
      <c r="G57" s="18">
        <f>IF(A57="","",D57+E57-F57)</f>
        <v/>
      </c>
      <c r="H57" s="18">
        <f>IF(A57="","",MAX(0,ROUND(C57-G57,2)))</f>
        <v/>
      </c>
    </row>
    <row r="58">
      <c r="A58" s="16">
        <f>IF(A57="","",IF(H57&lt;=0.005,"",A57+1))</f>
        <v/>
      </c>
      <c r="B58" s="17">
        <f>IF(A58="","",EDATE($D$7,A58-1))</f>
        <v/>
      </c>
      <c r="C58" s="18">
        <f>IF(A58="","",H57)</f>
        <v/>
      </c>
      <c r="D58" s="18">
        <f>IF(A58="","",IF(A58=$D$6*12,C58+F58,MIN($G$4,C58+F58)))</f>
        <v/>
      </c>
      <c r="E58" s="18">
        <f>IF(A58="","",IF(A58=$D$6*12,0,MIN($D$8+IF(A58=$D$10,$D$9,0),C58+F58-D58)))</f>
        <v/>
      </c>
      <c r="F58" s="18">
        <f>IF(A58="","",ROUND(C58*$D$5/12,2))</f>
        <v/>
      </c>
      <c r="G58" s="18">
        <f>IF(A58="","",D58+E58-F58)</f>
        <v/>
      </c>
      <c r="H58" s="18">
        <f>IF(A58="","",MAX(0,ROUND(C58-G58,2)))</f>
        <v/>
      </c>
    </row>
    <row r="59">
      <c r="A59" s="16">
        <f>IF(A58="","",IF(H58&lt;=0.005,"",A58+1))</f>
        <v/>
      </c>
      <c r="B59" s="17">
        <f>IF(A59="","",EDATE($D$7,A59-1))</f>
        <v/>
      </c>
      <c r="C59" s="18">
        <f>IF(A59="","",H58)</f>
        <v/>
      </c>
      <c r="D59" s="18">
        <f>IF(A59="","",IF(A59=$D$6*12,C59+F59,MIN($G$4,C59+F59)))</f>
        <v/>
      </c>
      <c r="E59" s="18">
        <f>IF(A59="","",IF(A59=$D$6*12,0,MIN($D$8+IF(A59=$D$10,$D$9,0),C59+F59-D59)))</f>
        <v/>
      </c>
      <c r="F59" s="18">
        <f>IF(A59="","",ROUND(C59*$D$5/12,2))</f>
        <v/>
      </c>
      <c r="G59" s="18">
        <f>IF(A59="","",D59+E59-F59)</f>
        <v/>
      </c>
      <c r="H59" s="18">
        <f>IF(A59="","",MAX(0,ROUND(C59-G59,2)))</f>
        <v/>
      </c>
    </row>
    <row r="60">
      <c r="A60" s="16">
        <f>IF(A59="","",IF(H59&lt;=0.005,"",A59+1))</f>
        <v/>
      </c>
      <c r="B60" s="17">
        <f>IF(A60="","",EDATE($D$7,A60-1))</f>
        <v/>
      </c>
      <c r="C60" s="18">
        <f>IF(A60="","",H59)</f>
        <v/>
      </c>
      <c r="D60" s="18">
        <f>IF(A60="","",IF(A60=$D$6*12,C60+F60,MIN($G$4,C60+F60)))</f>
        <v/>
      </c>
      <c r="E60" s="18">
        <f>IF(A60="","",IF(A60=$D$6*12,0,MIN($D$8+IF(A60=$D$10,$D$9,0),C60+F60-D60)))</f>
        <v/>
      </c>
      <c r="F60" s="18">
        <f>IF(A60="","",ROUND(C60*$D$5/12,2))</f>
        <v/>
      </c>
      <c r="G60" s="18">
        <f>IF(A60="","",D60+E60-F60)</f>
        <v/>
      </c>
      <c r="H60" s="18">
        <f>IF(A60="","",MAX(0,ROUND(C60-G60,2)))</f>
        <v/>
      </c>
    </row>
    <row r="61">
      <c r="A61" s="16">
        <f>IF(A60="","",IF(H60&lt;=0.005,"",A60+1))</f>
        <v/>
      </c>
      <c r="B61" s="17">
        <f>IF(A61="","",EDATE($D$7,A61-1))</f>
        <v/>
      </c>
      <c r="C61" s="18">
        <f>IF(A61="","",H60)</f>
        <v/>
      </c>
      <c r="D61" s="18">
        <f>IF(A61="","",IF(A61=$D$6*12,C61+F61,MIN($G$4,C61+F61)))</f>
        <v/>
      </c>
      <c r="E61" s="18">
        <f>IF(A61="","",IF(A61=$D$6*12,0,MIN($D$8+IF(A61=$D$10,$D$9,0),C61+F61-D61)))</f>
        <v/>
      </c>
      <c r="F61" s="18">
        <f>IF(A61="","",ROUND(C61*$D$5/12,2))</f>
        <v/>
      </c>
      <c r="G61" s="18">
        <f>IF(A61="","",D61+E61-F61)</f>
        <v/>
      </c>
      <c r="H61" s="18">
        <f>IF(A61="","",MAX(0,ROUND(C61-G61,2)))</f>
        <v/>
      </c>
    </row>
    <row r="62">
      <c r="A62" s="16">
        <f>IF(A61="","",IF(H61&lt;=0.005,"",A61+1))</f>
        <v/>
      </c>
      <c r="B62" s="17">
        <f>IF(A62="","",EDATE($D$7,A62-1))</f>
        <v/>
      </c>
      <c r="C62" s="18">
        <f>IF(A62="","",H61)</f>
        <v/>
      </c>
      <c r="D62" s="18">
        <f>IF(A62="","",IF(A62=$D$6*12,C62+F62,MIN($G$4,C62+F62)))</f>
        <v/>
      </c>
      <c r="E62" s="18">
        <f>IF(A62="","",IF(A62=$D$6*12,0,MIN($D$8+IF(A62=$D$10,$D$9,0),C62+F62-D62)))</f>
        <v/>
      </c>
      <c r="F62" s="18">
        <f>IF(A62="","",ROUND(C62*$D$5/12,2))</f>
        <v/>
      </c>
      <c r="G62" s="18">
        <f>IF(A62="","",D62+E62-F62)</f>
        <v/>
      </c>
      <c r="H62" s="18">
        <f>IF(A62="","",MAX(0,ROUND(C62-G62,2)))</f>
        <v/>
      </c>
    </row>
    <row r="63">
      <c r="A63" s="16">
        <f>IF(A62="","",IF(H62&lt;=0.005,"",A62+1))</f>
        <v/>
      </c>
      <c r="B63" s="17">
        <f>IF(A63="","",EDATE($D$7,A63-1))</f>
        <v/>
      </c>
      <c r="C63" s="18">
        <f>IF(A63="","",H62)</f>
        <v/>
      </c>
      <c r="D63" s="18">
        <f>IF(A63="","",IF(A63=$D$6*12,C63+F63,MIN($G$4,C63+F63)))</f>
        <v/>
      </c>
      <c r="E63" s="18">
        <f>IF(A63="","",IF(A63=$D$6*12,0,MIN($D$8+IF(A63=$D$10,$D$9,0),C63+F63-D63)))</f>
        <v/>
      </c>
      <c r="F63" s="18">
        <f>IF(A63="","",ROUND(C63*$D$5/12,2))</f>
        <v/>
      </c>
      <c r="G63" s="18">
        <f>IF(A63="","",D63+E63-F63)</f>
        <v/>
      </c>
      <c r="H63" s="18">
        <f>IF(A63="","",MAX(0,ROUND(C63-G63,2)))</f>
        <v/>
      </c>
    </row>
    <row r="64">
      <c r="A64" s="16">
        <f>IF(A63="","",IF(H63&lt;=0.005,"",A63+1))</f>
        <v/>
      </c>
      <c r="B64" s="17">
        <f>IF(A64="","",EDATE($D$7,A64-1))</f>
        <v/>
      </c>
      <c r="C64" s="18">
        <f>IF(A64="","",H63)</f>
        <v/>
      </c>
      <c r="D64" s="18">
        <f>IF(A64="","",IF(A64=$D$6*12,C64+F64,MIN($G$4,C64+F64)))</f>
        <v/>
      </c>
      <c r="E64" s="18">
        <f>IF(A64="","",IF(A64=$D$6*12,0,MIN($D$8+IF(A64=$D$10,$D$9,0),C64+F64-D64)))</f>
        <v/>
      </c>
      <c r="F64" s="18">
        <f>IF(A64="","",ROUND(C64*$D$5/12,2))</f>
        <v/>
      </c>
      <c r="G64" s="18">
        <f>IF(A64="","",D64+E64-F64)</f>
        <v/>
      </c>
      <c r="H64" s="18">
        <f>IF(A64="","",MAX(0,ROUND(C64-G64,2)))</f>
        <v/>
      </c>
    </row>
    <row r="65">
      <c r="A65" s="16">
        <f>IF(A64="","",IF(H64&lt;=0.005,"",A64+1))</f>
        <v/>
      </c>
      <c r="B65" s="17">
        <f>IF(A65="","",EDATE($D$7,A65-1))</f>
        <v/>
      </c>
      <c r="C65" s="18">
        <f>IF(A65="","",H64)</f>
        <v/>
      </c>
      <c r="D65" s="18">
        <f>IF(A65="","",IF(A65=$D$6*12,C65+F65,MIN($G$4,C65+F65)))</f>
        <v/>
      </c>
      <c r="E65" s="18">
        <f>IF(A65="","",IF(A65=$D$6*12,0,MIN($D$8+IF(A65=$D$10,$D$9,0),C65+F65-D65)))</f>
        <v/>
      </c>
      <c r="F65" s="18">
        <f>IF(A65="","",ROUND(C65*$D$5/12,2))</f>
        <v/>
      </c>
      <c r="G65" s="18">
        <f>IF(A65="","",D65+E65-F65)</f>
        <v/>
      </c>
      <c r="H65" s="18">
        <f>IF(A65="","",MAX(0,ROUND(C65-G65,2)))</f>
        <v/>
      </c>
    </row>
    <row r="66">
      <c r="A66" s="16">
        <f>IF(A65="","",IF(H65&lt;=0.005,"",A65+1))</f>
        <v/>
      </c>
      <c r="B66" s="17">
        <f>IF(A66="","",EDATE($D$7,A66-1))</f>
        <v/>
      </c>
      <c r="C66" s="18">
        <f>IF(A66="","",H65)</f>
        <v/>
      </c>
      <c r="D66" s="18">
        <f>IF(A66="","",IF(A66=$D$6*12,C66+F66,MIN($G$4,C66+F66)))</f>
        <v/>
      </c>
      <c r="E66" s="18">
        <f>IF(A66="","",IF(A66=$D$6*12,0,MIN($D$8+IF(A66=$D$10,$D$9,0),C66+F66-D66)))</f>
        <v/>
      </c>
      <c r="F66" s="18">
        <f>IF(A66="","",ROUND(C66*$D$5/12,2))</f>
        <v/>
      </c>
      <c r="G66" s="18">
        <f>IF(A66="","",D66+E66-F66)</f>
        <v/>
      </c>
      <c r="H66" s="18">
        <f>IF(A66="","",MAX(0,ROUND(C66-G66,2)))</f>
        <v/>
      </c>
    </row>
    <row r="67">
      <c r="A67" s="16">
        <f>IF(A66="","",IF(H66&lt;=0.005,"",A66+1))</f>
        <v/>
      </c>
      <c r="B67" s="17">
        <f>IF(A67="","",EDATE($D$7,A67-1))</f>
        <v/>
      </c>
      <c r="C67" s="18">
        <f>IF(A67="","",H66)</f>
        <v/>
      </c>
      <c r="D67" s="18">
        <f>IF(A67="","",IF(A67=$D$6*12,C67+F67,MIN($G$4,C67+F67)))</f>
        <v/>
      </c>
      <c r="E67" s="18">
        <f>IF(A67="","",IF(A67=$D$6*12,0,MIN($D$8+IF(A67=$D$10,$D$9,0),C67+F67-D67)))</f>
        <v/>
      </c>
      <c r="F67" s="18">
        <f>IF(A67="","",ROUND(C67*$D$5/12,2))</f>
        <v/>
      </c>
      <c r="G67" s="18">
        <f>IF(A67="","",D67+E67-F67)</f>
        <v/>
      </c>
      <c r="H67" s="18">
        <f>IF(A67="","",MAX(0,ROUND(C67-G67,2)))</f>
        <v/>
      </c>
    </row>
    <row r="68">
      <c r="A68" s="16">
        <f>IF(A67="","",IF(H67&lt;=0.005,"",A67+1))</f>
        <v/>
      </c>
      <c r="B68" s="17">
        <f>IF(A68="","",EDATE($D$7,A68-1))</f>
        <v/>
      </c>
      <c r="C68" s="18">
        <f>IF(A68="","",H67)</f>
        <v/>
      </c>
      <c r="D68" s="18">
        <f>IF(A68="","",IF(A68=$D$6*12,C68+F68,MIN($G$4,C68+F68)))</f>
        <v/>
      </c>
      <c r="E68" s="18">
        <f>IF(A68="","",IF(A68=$D$6*12,0,MIN($D$8+IF(A68=$D$10,$D$9,0),C68+F68-D68)))</f>
        <v/>
      </c>
      <c r="F68" s="18">
        <f>IF(A68="","",ROUND(C68*$D$5/12,2))</f>
        <v/>
      </c>
      <c r="G68" s="18">
        <f>IF(A68="","",D68+E68-F68)</f>
        <v/>
      </c>
      <c r="H68" s="18">
        <f>IF(A68="","",MAX(0,ROUND(C68-G68,2)))</f>
        <v/>
      </c>
    </row>
    <row r="69">
      <c r="A69" s="16">
        <f>IF(A68="","",IF(H68&lt;=0.005,"",A68+1))</f>
        <v/>
      </c>
      <c r="B69" s="17">
        <f>IF(A69="","",EDATE($D$7,A69-1))</f>
        <v/>
      </c>
      <c r="C69" s="18">
        <f>IF(A69="","",H68)</f>
        <v/>
      </c>
      <c r="D69" s="18">
        <f>IF(A69="","",IF(A69=$D$6*12,C69+F69,MIN($G$4,C69+F69)))</f>
        <v/>
      </c>
      <c r="E69" s="18">
        <f>IF(A69="","",IF(A69=$D$6*12,0,MIN($D$8+IF(A69=$D$10,$D$9,0),C69+F69-D69)))</f>
        <v/>
      </c>
      <c r="F69" s="18">
        <f>IF(A69="","",ROUND(C69*$D$5/12,2))</f>
        <v/>
      </c>
      <c r="G69" s="18">
        <f>IF(A69="","",D69+E69-F69)</f>
        <v/>
      </c>
      <c r="H69" s="18">
        <f>IF(A69="","",MAX(0,ROUND(C69-G69,2)))</f>
        <v/>
      </c>
    </row>
    <row r="70">
      <c r="A70" s="16">
        <f>IF(A69="","",IF(H69&lt;=0.005,"",A69+1))</f>
        <v/>
      </c>
      <c r="B70" s="17">
        <f>IF(A70="","",EDATE($D$7,A70-1))</f>
        <v/>
      </c>
      <c r="C70" s="18">
        <f>IF(A70="","",H69)</f>
        <v/>
      </c>
      <c r="D70" s="18">
        <f>IF(A70="","",IF(A70=$D$6*12,C70+F70,MIN($G$4,C70+F70)))</f>
        <v/>
      </c>
      <c r="E70" s="18">
        <f>IF(A70="","",IF(A70=$D$6*12,0,MIN($D$8+IF(A70=$D$10,$D$9,0),C70+F70-D70)))</f>
        <v/>
      </c>
      <c r="F70" s="18">
        <f>IF(A70="","",ROUND(C70*$D$5/12,2))</f>
        <v/>
      </c>
      <c r="G70" s="18">
        <f>IF(A70="","",D70+E70-F70)</f>
        <v/>
      </c>
      <c r="H70" s="18">
        <f>IF(A70="","",MAX(0,ROUND(C70-G70,2)))</f>
        <v/>
      </c>
    </row>
    <row r="71">
      <c r="A71" s="16">
        <f>IF(A70="","",IF(H70&lt;=0.005,"",A70+1))</f>
        <v/>
      </c>
      <c r="B71" s="17">
        <f>IF(A71="","",EDATE($D$7,A71-1))</f>
        <v/>
      </c>
      <c r="C71" s="18">
        <f>IF(A71="","",H70)</f>
        <v/>
      </c>
      <c r="D71" s="18">
        <f>IF(A71="","",IF(A71=$D$6*12,C71+F71,MIN($G$4,C71+F71)))</f>
        <v/>
      </c>
      <c r="E71" s="18">
        <f>IF(A71="","",IF(A71=$D$6*12,0,MIN($D$8+IF(A71=$D$10,$D$9,0),C71+F71-D71)))</f>
        <v/>
      </c>
      <c r="F71" s="18">
        <f>IF(A71="","",ROUND(C71*$D$5/12,2))</f>
        <v/>
      </c>
      <c r="G71" s="18">
        <f>IF(A71="","",D71+E71-F71)</f>
        <v/>
      </c>
      <c r="H71" s="18">
        <f>IF(A71="","",MAX(0,ROUND(C71-G71,2)))</f>
        <v/>
      </c>
    </row>
    <row r="72">
      <c r="A72" s="16">
        <f>IF(A71="","",IF(H71&lt;=0.005,"",A71+1))</f>
        <v/>
      </c>
      <c r="B72" s="17">
        <f>IF(A72="","",EDATE($D$7,A72-1))</f>
        <v/>
      </c>
      <c r="C72" s="18">
        <f>IF(A72="","",H71)</f>
        <v/>
      </c>
      <c r="D72" s="18">
        <f>IF(A72="","",IF(A72=$D$6*12,C72+F72,MIN($G$4,C72+F72)))</f>
        <v/>
      </c>
      <c r="E72" s="18">
        <f>IF(A72="","",IF(A72=$D$6*12,0,MIN($D$8+IF(A72=$D$10,$D$9,0),C72+F72-D72)))</f>
        <v/>
      </c>
      <c r="F72" s="18">
        <f>IF(A72="","",ROUND(C72*$D$5/12,2))</f>
        <v/>
      </c>
      <c r="G72" s="18">
        <f>IF(A72="","",D72+E72-F72)</f>
        <v/>
      </c>
      <c r="H72" s="18">
        <f>IF(A72="","",MAX(0,ROUND(C72-G72,2)))</f>
        <v/>
      </c>
    </row>
    <row r="73">
      <c r="A73" s="16">
        <f>IF(A72="","",IF(H72&lt;=0.005,"",A72+1))</f>
        <v/>
      </c>
      <c r="B73" s="17">
        <f>IF(A73="","",EDATE($D$7,A73-1))</f>
        <v/>
      </c>
      <c r="C73" s="18">
        <f>IF(A73="","",H72)</f>
        <v/>
      </c>
      <c r="D73" s="18">
        <f>IF(A73="","",IF(A73=$D$6*12,C73+F73,MIN($G$4,C73+F73)))</f>
        <v/>
      </c>
      <c r="E73" s="18">
        <f>IF(A73="","",IF(A73=$D$6*12,0,MIN($D$8+IF(A73=$D$10,$D$9,0),C73+F73-D73)))</f>
        <v/>
      </c>
      <c r="F73" s="18">
        <f>IF(A73="","",ROUND(C73*$D$5/12,2))</f>
        <v/>
      </c>
      <c r="G73" s="18">
        <f>IF(A73="","",D73+E73-F73)</f>
        <v/>
      </c>
      <c r="H73" s="18">
        <f>IF(A73="","",MAX(0,ROUND(C73-G73,2)))</f>
        <v/>
      </c>
    </row>
    <row r="74">
      <c r="A74" s="16">
        <f>IF(A73="","",IF(H73&lt;=0.005,"",A73+1))</f>
        <v/>
      </c>
      <c r="B74" s="17">
        <f>IF(A74="","",EDATE($D$7,A74-1))</f>
        <v/>
      </c>
      <c r="C74" s="18">
        <f>IF(A74="","",H73)</f>
        <v/>
      </c>
      <c r="D74" s="18">
        <f>IF(A74="","",IF(A74=$D$6*12,C74+F74,MIN($G$4,C74+F74)))</f>
        <v/>
      </c>
      <c r="E74" s="18">
        <f>IF(A74="","",IF(A74=$D$6*12,0,MIN($D$8+IF(A74=$D$10,$D$9,0),C74+F74-D74)))</f>
        <v/>
      </c>
      <c r="F74" s="18">
        <f>IF(A74="","",ROUND(C74*$D$5/12,2))</f>
        <v/>
      </c>
      <c r="G74" s="18">
        <f>IF(A74="","",D74+E74-F74)</f>
        <v/>
      </c>
      <c r="H74" s="18">
        <f>IF(A74="","",MAX(0,ROUND(C74-G74,2)))</f>
        <v/>
      </c>
    </row>
    <row r="75">
      <c r="A75" s="16">
        <f>IF(A74="","",IF(H74&lt;=0.005,"",A74+1))</f>
        <v/>
      </c>
      <c r="B75" s="17">
        <f>IF(A75="","",EDATE($D$7,A75-1))</f>
        <v/>
      </c>
      <c r="C75" s="18">
        <f>IF(A75="","",H74)</f>
        <v/>
      </c>
      <c r="D75" s="18">
        <f>IF(A75="","",IF(A75=$D$6*12,C75+F75,MIN($G$4,C75+F75)))</f>
        <v/>
      </c>
      <c r="E75" s="18">
        <f>IF(A75="","",IF(A75=$D$6*12,0,MIN($D$8+IF(A75=$D$10,$D$9,0),C75+F75-D75)))</f>
        <v/>
      </c>
      <c r="F75" s="18">
        <f>IF(A75="","",ROUND(C75*$D$5/12,2))</f>
        <v/>
      </c>
      <c r="G75" s="18">
        <f>IF(A75="","",D75+E75-F75)</f>
        <v/>
      </c>
      <c r="H75" s="18">
        <f>IF(A75="","",MAX(0,ROUND(C75-G75,2)))</f>
        <v/>
      </c>
    </row>
    <row r="76">
      <c r="A76" s="16">
        <f>IF(A75="","",IF(H75&lt;=0.005,"",A75+1))</f>
        <v/>
      </c>
      <c r="B76" s="17">
        <f>IF(A76="","",EDATE($D$7,A76-1))</f>
        <v/>
      </c>
      <c r="C76" s="18">
        <f>IF(A76="","",H75)</f>
        <v/>
      </c>
      <c r="D76" s="18">
        <f>IF(A76="","",IF(A76=$D$6*12,C76+F76,MIN($G$4,C76+F76)))</f>
        <v/>
      </c>
      <c r="E76" s="18">
        <f>IF(A76="","",IF(A76=$D$6*12,0,MIN($D$8+IF(A76=$D$10,$D$9,0),C76+F76-D76)))</f>
        <v/>
      </c>
      <c r="F76" s="18">
        <f>IF(A76="","",ROUND(C76*$D$5/12,2))</f>
        <v/>
      </c>
      <c r="G76" s="18">
        <f>IF(A76="","",D76+E76-F76)</f>
        <v/>
      </c>
      <c r="H76" s="18">
        <f>IF(A76="","",MAX(0,ROUND(C76-G76,2)))</f>
        <v/>
      </c>
    </row>
    <row r="77">
      <c r="A77" s="16">
        <f>IF(A76="","",IF(H76&lt;=0.005,"",A76+1))</f>
        <v/>
      </c>
      <c r="B77" s="17">
        <f>IF(A77="","",EDATE($D$7,A77-1))</f>
        <v/>
      </c>
      <c r="C77" s="18">
        <f>IF(A77="","",H76)</f>
        <v/>
      </c>
      <c r="D77" s="18">
        <f>IF(A77="","",IF(A77=$D$6*12,C77+F77,MIN($G$4,C77+F77)))</f>
        <v/>
      </c>
      <c r="E77" s="18">
        <f>IF(A77="","",IF(A77=$D$6*12,0,MIN($D$8+IF(A77=$D$10,$D$9,0),C77+F77-D77)))</f>
        <v/>
      </c>
      <c r="F77" s="18">
        <f>IF(A77="","",ROUND(C77*$D$5/12,2))</f>
        <v/>
      </c>
      <c r="G77" s="18">
        <f>IF(A77="","",D77+E77-F77)</f>
        <v/>
      </c>
      <c r="H77" s="18">
        <f>IF(A77="","",MAX(0,ROUND(C77-G77,2)))</f>
        <v/>
      </c>
    </row>
    <row r="78">
      <c r="A78" s="16">
        <f>IF(A77="","",IF(H77&lt;=0.005,"",A77+1))</f>
        <v/>
      </c>
      <c r="B78" s="17">
        <f>IF(A78="","",EDATE($D$7,A78-1))</f>
        <v/>
      </c>
      <c r="C78" s="18">
        <f>IF(A78="","",H77)</f>
        <v/>
      </c>
      <c r="D78" s="18">
        <f>IF(A78="","",IF(A78=$D$6*12,C78+F78,MIN($G$4,C78+F78)))</f>
        <v/>
      </c>
      <c r="E78" s="18">
        <f>IF(A78="","",IF(A78=$D$6*12,0,MIN($D$8+IF(A78=$D$10,$D$9,0),C78+F78-D78)))</f>
        <v/>
      </c>
      <c r="F78" s="18">
        <f>IF(A78="","",ROUND(C78*$D$5/12,2))</f>
        <v/>
      </c>
      <c r="G78" s="18">
        <f>IF(A78="","",D78+E78-F78)</f>
        <v/>
      </c>
      <c r="H78" s="18">
        <f>IF(A78="","",MAX(0,ROUND(C78-G78,2)))</f>
        <v/>
      </c>
    </row>
    <row r="79">
      <c r="A79" s="16">
        <f>IF(A78="","",IF(H78&lt;=0.005,"",A78+1))</f>
        <v/>
      </c>
      <c r="B79" s="17">
        <f>IF(A79="","",EDATE($D$7,A79-1))</f>
        <v/>
      </c>
      <c r="C79" s="18">
        <f>IF(A79="","",H78)</f>
        <v/>
      </c>
      <c r="D79" s="18">
        <f>IF(A79="","",IF(A79=$D$6*12,C79+F79,MIN($G$4,C79+F79)))</f>
        <v/>
      </c>
      <c r="E79" s="18">
        <f>IF(A79="","",IF(A79=$D$6*12,0,MIN($D$8+IF(A79=$D$10,$D$9,0),C79+F79-D79)))</f>
        <v/>
      </c>
      <c r="F79" s="18">
        <f>IF(A79="","",ROUND(C79*$D$5/12,2))</f>
        <v/>
      </c>
      <c r="G79" s="18">
        <f>IF(A79="","",D79+E79-F79)</f>
        <v/>
      </c>
      <c r="H79" s="18">
        <f>IF(A79="","",MAX(0,ROUND(C79-G79,2)))</f>
        <v/>
      </c>
    </row>
    <row r="80">
      <c r="A80" s="16">
        <f>IF(A79="","",IF(H79&lt;=0.005,"",A79+1))</f>
        <v/>
      </c>
      <c r="B80" s="17">
        <f>IF(A80="","",EDATE($D$7,A80-1))</f>
        <v/>
      </c>
      <c r="C80" s="18">
        <f>IF(A80="","",H79)</f>
        <v/>
      </c>
      <c r="D80" s="18">
        <f>IF(A80="","",IF(A80=$D$6*12,C80+F80,MIN($G$4,C80+F80)))</f>
        <v/>
      </c>
      <c r="E80" s="18">
        <f>IF(A80="","",IF(A80=$D$6*12,0,MIN($D$8+IF(A80=$D$10,$D$9,0),C80+F80-D80)))</f>
        <v/>
      </c>
      <c r="F80" s="18">
        <f>IF(A80="","",ROUND(C80*$D$5/12,2))</f>
        <v/>
      </c>
      <c r="G80" s="18">
        <f>IF(A80="","",D80+E80-F80)</f>
        <v/>
      </c>
      <c r="H80" s="18">
        <f>IF(A80="","",MAX(0,ROUND(C80-G80,2)))</f>
        <v/>
      </c>
    </row>
    <row r="81">
      <c r="A81" s="16">
        <f>IF(A80="","",IF(H80&lt;=0.005,"",A80+1))</f>
        <v/>
      </c>
      <c r="B81" s="17">
        <f>IF(A81="","",EDATE($D$7,A81-1))</f>
        <v/>
      </c>
      <c r="C81" s="18">
        <f>IF(A81="","",H80)</f>
        <v/>
      </c>
      <c r="D81" s="18">
        <f>IF(A81="","",IF(A81=$D$6*12,C81+F81,MIN($G$4,C81+F81)))</f>
        <v/>
      </c>
      <c r="E81" s="18">
        <f>IF(A81="","",IF(A81=$D$6*12,0,MIN($D$8+IF(A81=$D$10,$D$9,0),C81+F81-D81)))</f>
        <v/>
      </c>
      <c r="F81" s="18">
        <f>IF(A81="","",ROUND(C81*$D$5/12,2))</f>
        <v/>
      </c>
      <c r="G81" s="18">
        <f>IF(A81="","",D81+E81-F81)</f>
        <v/>
      </c>
      <c r="H81" s="18">
        <f>IF(A81="","",MAX(0,ROUND(C81-G81,2)))</f>
        <v/>
      </c>
    </row>
    <row r="82">
      <c r="A82" s="16">
        <f>IF(A81="","",IF(H81&lt;=0.005,"",A81+1))</f>
        <v/>
      </c>
      <c r="B82" s="17">
        <f>IF(A82="","",EDATE($D$7,A82-1))</f>
        <v/>
      </c>
      <c r="C82" s="18">
        <f>IF(A82="","",H81)</f>
        <v/>
      </c>
      <c r="D82" s="18">
        <f>IF(A82="","",IF(A82=$D$6*12,C82+F82,MIN($G$4,C82+F82)))</f>
        <v/>
      </c>
      <c r="E82" s="18">
        <f>IF(A82="","",IF(A82=$D$6*12,0,MIN($D$8+IF(A82=$D$10,$D$9,0),C82+F82-D82)))</f>
        <v/>
      </c>
      <c r="F82" s="18">
        <f>IF(A82="","",ROUND(C82*$D$5/12,2))</f>
        <v/>
      </c>
      <c r="G82" s="18">
        <f>IF(A82="","",D82+E82-F82)</f>
        <v/>
      </c>
      <c r="H82" s="18">
        <f>IF(A82="","",MAX(0,ROUND(C82-G82,2)))</f>
        <v/>
      </c>
    </row>
    <row r="83">
      <c r="A83" s="16">
        <f>IF(A82="","",IF(H82&lt;=0.005,"",A82+1))</f>
        <v/>
      </c>
      <c r="B83" s="17">
        <f>IF(A83="","",EDATE($D$7,A83-1))</f>
        <v/>
      </c>
      <c r="C83" s="18">
        <f>IF(A83="","",H82)</f>
        <v/>
      </c>
      <c r="D83" s="18">
        <f>IF(A83="","",IF(A83=$D$6*12,C83+F83,MIN($G$4,C83+F83)))</f>
        <v/>
      </c>
      <c r="E83" s="18">
        <f>IF(A83="","",IF(A83=$D$6*12,0,MIN($D$8+IF(A83=$D$10,$D$9,0),C83+F83-D83)))</f>
        <v/>
      </c>
      <c r="F83" s="18">
        <f>IF(A83="","",ROUND(C83*$D$5/12,2))</f>
        <v/>
      </c>
      <c r="G83" s="18">
        <f>IF(A83="","",D83+E83-F83)</f>
        <v/>
      </c>
      <c r="H83" s="18">
        <f>IF(A83="","",MAX(0,ROUND(C83-G83,2)))</f>
        <v/>
      </c>
    </row>
    <row r="84">
      <c r="A84" s="16">
        <f>IF(A83="","",IF(H83&lt;=0.005,"",A83+1))</f>
        <v/>
      </c>
      <c r="B84" s="17">
        <f>IF(A84="","",EDATE($D$7,A84-1))</f>
        <v/>
      </c>
      <c r="C84" s="18">
        <f>IF(A84="","",H83)</f>
        <v/>
      </c>
      <c r="D84" s="18">
        <f>IF(A84="","",IF(A84=$D$6*12,C84+F84,MIN($G$4,C84+F84)))</f>
        <v/>
      </c>
      <c r="E84" s="18">
        <f>IF(A84="","",IF(A84=$D$6*12,0,MIN($D$8+IF(A84=$D$10,$D$9,0),C84+F84-D84)))</f>
        <v/>
      </c>
      <c r="F84" s="18">
        <f>IF(A84="","",ROUND(C84*$D$5/12,2))</f>
        <v/>
      </c>
      <c r="G84" s="18">
        <f>IF(A84="","",D84+E84-F84)</f>
        <v/>
      </c>
      <c r="H84" s="18">
        <f>IF(A84="","",MAX(0,ROUND(C84-G84,2)))</f>
        <v/>
      </c>
    </row>
    <row r="85">
      <c r="A85" s="16">
        <f>IF(A84="","",IF(H84&lt;=0.005,"",A84+1))</f>
        <v/>
      </c>
      <c r="B85" s="17">
        <f>IF(A85="","",EDATE($D$7,A85-1))</f>
        <v/>
      </c>
      <c r="C85" s="18">
        <f>IF(A85="","",H84)</f>
        <v/>
      </c>
      <c r="D85" s="18">
        <f>IF(A85="","",IF(A85=$D$6*12,C85+F85,MIN($G$4,C85+F85)))</f>
        <v/>
      </c>
      <c r="E85" s="18">
        <f>IF(A85="","",IF(A85=$D$6*12,0,MIN($D$8+IF(A85=$D$10,$D$9,0),C85+F85-D85)))</f>
        <v/>
      </c>
      <c r="F85" s="18">
        <f>IF(A85="","",ROUND(C85*$D$5/12,2))</f>
        <v/>
      </c>
      <c r="G85" s="18">
        <f>IF(A85="","",D85+E85-F85)</f>
        <v/>
      </c>
      <c r="H85" s="18">
        <f>IF(A85="","",MAX(0,ROUND(C85-G85,2)))</f>
        <v/>
      </c>
    </row>
    <row r="86">
      <c r="A86" s="16">
        <f>IF(A85="","",IF(H85&lt;=0.005,"",A85+1))</f>
        <v/>
      </c>
      <c r="B86" s="17">
        <f>IF(A86="","",EDATE($D$7,A86-1))</f>
        <v/>
      </c>
      <c r="C86" s="18">
        <f>IF(A86="","",H85)</f>
        <v/>
      </c>
      <c r="D86" s="18">
        <f>IF(A86="","",IF(A86=$D$6*12,C86+F86,MIN($G$4,C86+F86)))</f>
        <v/>
      </c>
      <c r="E86" s="18">
        <f>IF(A86="","",IF(A86=$D$6*12,0,MIN($D$8+IF(A86=$D$10,$D$9,0),C86+F86-D86)))</f>
        <v/>
      </c>
      <c r="F86" s="18">
        <f>IF(A86="","",ROUND(C86*$D$5/12,2))</f>
        <v/>
      </c>
      <c r="G86" s="18">
        <f>IF(A86="","",D86+E86-F86)</f>
        <v/>
      </c>
      <c r="H86" s="18">
        <f>IF(A86="","",MAX(0,ROUND(C86-G86,2)))</f>
        <v/>
      </c>
    </row>
    <row r="87">
      <c r="A87" s="16">
        <f>IF(A86="","",IF(H86&lt;=0.005,"",A86+1))</f>
        <v/>
      </c>
      <c r="B87" s="17">
        <f>IF(A87="","",EDATE($D$7,A87-1))</f>
        <v/>
      </c>
      <c r="C87" s="18">
        <f>IF(A87="","",H86)</f>
        <v/>
      </c>
      <c r="D87" s="18">
        <f>IF(A87="","",IF(A87=$D$6*12,C87+F87,MIN($G$4,C87+F87)))</f>
        <v/>
      </c>
      <c r="E87" s="18">
        <f>IF(A87="","",IF(A87=$D$6*12,0,MIN($D$8+IF(A87=$D$10,$D$9,0),C87+F87-D87)))</f>
        <v/>
      </c>
      <c r="F87" s="18">
        <f>IF(A87="","",ROUND(C87*$D$5/12,2))</f>
        <v/>
      </c>
      <c r="G87" s="18">
        <f>IF(A87="","",D87+E87-F87)</f>
        <v/>
      </c>
      <c r="H87" s="18">
        <f>IF(A87="","",MAX(0,ROUND(C87-G87,2)))</f>
        <v/>
      </c>
    </row>
    <row r="88">
      <c r="A88" s="16">
        <f>IF(A87="","",IF(H87&lt;=0.005,"",A87+1))</f>
        <v/>
      </c>
      <c r="B88" s="17">
        <f>IF(A88="","",EDATE($D$7,A88-1))</f>
        <v/>
      </c>
      <c r="C88" s="18">
        <f>IF(A88="","",H87)</f>
        <v/>
      </c>
      <c r="D88" s="18">
        <f>IF(A88="","",IF(A88=$D$6*12,C88+F88,MIN($G$4,C88+F88)))</f>
        <v/>
      </c>
      <c r="E88" s="18">
        <f>IF(A88="","",IF(A88=$D$6*12,0,MIN($D$8+IF(A88=$D$10,$D$9,0),C88+F88-D88)))</f>
        <v/>
      </c>
      <c r="F88" s="18">
        <f>IF(A88="","",ROUND(C88*$D$5/12,2))</f>
        <v/>
      </c>
      <c r="G88" s="18">
        <f>IF(A88="","",D88+E88-F88)</f>
        <v/>
      </c>
      <c r="H88" s="18">
        <f>IF(A88="","",MAX(0,ROUND(C88-G88,2)))</f>
        <v/>
      </c>
    </row>
    <row r="89">
      <c r="A89" s="16">
        <f>IF(A88="","",IF(H88&lt;=0.005,"",A88+1))</f>
        <v/>
      </c>
      <c r="B89" s="17">
        <f>IF(A89="","",EDATE($D$7,A89-1))</f>
        <v/>
      </c>
      <c r="C89" s="18">
        <f>IF(A89="","",H88)</f>
        <v/>
      </c>
      <c r="D89" s="18">
        <f>IF(A89="","",IF(A89=$D$6*12,C89+F89,MIN($G$4,C89+F89)))</f>
        <v/>
      </c>
      <c r="E89" s="18">
        <f>IF(A89="","",IF(A89=$D$6*12,0,MIN($D$8+IF(A89=$D$10,$D$9,0),C89+F89-D89)))</f>
        <v/>
      </c>
      <c r="F89" s="18">
        <f>IF(A89="","",ROUND(C89*$D$5/12,2))</f>
        <v/>
      </c>
      <c r="G89" s="18">
        <f>IF(A89="","",D89+E89-F89)</f>
        <v/>
      </c>
      <c r="H89" s="18">
        <f>IF(A89="","",MAX(0,ROUND(C89-G89,2)))</f>
        <v/>
      </c>
    </row>
    <row r="90">
      <c r="A90" s="16">
        <f>IF(A89="","",IF(H89&lt;=0.005,"",A89+1))</f>
        <v/>
      </c>
      <c r="B90" s="17">
        <f>IF(A90="","",EDATE($D$7,A90-1))</f>
        <v/>
      </c>
      <c r="C90" s="18">
        <f>IF(A90="","",H89)</f>
        <v/>
      </c>
      <c r="D90" s="18">
        <f>IF(A90="","",IF(A90=$D$6*12,C90+F90,MIN($G$4,C90+F90)))</f>
        <v/>
      </c>
      <c r="E90" s="18">
        <f>IF(A90="","",IF(A90=$D$6*12,0,MIN($D$8+IF(A90=$D$10,$D$9,0),C90+F90-D90)))</f>
        <v/>
      </c>
      <c r="F90" s="18">
        <f>IF(A90="","",ROUND(C90*$D$5/12,2))</f>
        <v/>
      </c>
      <c r="G90" s="18">
        <f>IF(A90="","",D90+E90-F90)</f>
        <v/>
      </c>
      <c r="H90" s="18">
        <f>IF(A90="","",MAX(0,ROUND(C90-G90,2)))</f>
        <v/>
      </c>
    </row>
    <row r="91">
      <c r="A91" s="16">
        <f>IF(A90="","",IF(H90&lt;=0.005,"",A90+1))</f>
        <v/>
      </c>
      <c r="B91" s="17">
        <f>IF(A91="","",EDATE($D$7,A91-1))</f>
        <v/>
      </c>
      <c r="C91" s="18">
        <f>IF(A91="","",H90)</f>
        <v/>
      </c>
      <c r="D91" s="18">
        <f>IF(A91="","",IF(A91=$D$6*12,C91+F91,MIN($G$4,C91+F91)))</f>
        <v/>
      </c>
      <c r="E91" s="18">
        <f>IF(A91="","",IF(A91=$D$6*12,0,MIN($D$8+IF(A91=$D$10,$D$9,0),C91+F91-D91)))</f>
        <v/>
      </c>
      <c r="F91" s="18">
        <f>IF(A91="","",ROUND(C91*$D$5/12,2))</f>
        <v/>
      </c>
      <c r="G91" s="18">
        <f>IF(A91="","",D91+E91-F91)</f>
        <v/>
      </c>
      <c r="H91" s="18">
        <f>IF(A91="","",MAX(0,ROUND(C91-G91,2)))</f>
        <v/>
      </c>
    </row>
    <row r="92">
      <c r="A92" s="16">
        <f>IF(A91="","",IF(H91&lt;=0.005,"",A91+1))</f>
        <v/>
      </c>
      <c r="B92" s="17">
        <f>IF(A92="","",EDATE($D$7,A92-1))</f>
        <v/>
      </c>
      <c r="C92" s="18">
        <f>IF(A92="","",H91)</f>
        <v/>
      </c>
      <c r="D92" s="18">
        <f>IF(A92="","",IF(A92=$D$6*12,C92+F92,MIN($G$4,C92+F92)))</f>
        <v/>
      </c>
      <c r="E92" s="18">
        <f>IF(A92="","",IF(A92=$D$6*12,0,MIN($D$8+IF(A92=$D$10,$D$9,0),C92+F92-D92)))</f>
        <v/>
      </c>
      <c r="F92" s="18">
        <f>IF(A92="","",ROUND(C92*$D$5/12,2))</f>
        <v/>
      </c>
      <c r="G92" s="18">
        <f>IF(A92="","",D92+E92-F92)</f>
        <v/>
      </c>
      <c r="H92" s="18">
        <f>IF(A92="","",MAX(0,ROUND(C92-G92,2)))</f>
        <v/>
      </c>
    </row>
    <row r="93">
      <c r="A93" s="16">
        <f>IF(A92="","",IF(H92&lt;=0.005,"",A92+1))</f>
        <v/>
      </c>
      <c r="B93" s="17">
        <f>IF(A93="","",EDATE($D$7,A93-1))</f>
        <v/>
      </c>
      <c r="C93" s="18">
        <f>IF(A93="","",H92)</f>
        <v/>
      </c>
      <c r="D93" s="18">
        <f>IF(A93="","",IF(A93=$D$6*12,C93+F93,MIN($G$4,C93+F93)))</f>
        <v/>
      </c>
      <c r="E93" s="18">
        <f>IF(A93="","",IF(A93=$D$6*12,0,MIN($D$8+IF(A93=$D$10,$D$9,0),C93+F93-D93)))</f>
        <v/>
      </c>
      <c r="F93" s="18">
        <f>IF(A93="","",ROUND(C93*$D$5/12,2))</f>
        <v/>
      </c>
      <c r="G93" s="18">
        <f>IF(A93="","",D93+E93-F93)</f>
        <v/>
      </c>
      <c r="H93" s="18">
        <f>IF(A93="","",MAX(0,ROUND(C93-G93,2)))</f>
        <v/>
      </c>
    </row>
    <row r="94">
      <c r="A94" s="16">
        <f>IF(A93="","",IF(H93&lt;=0.005,"",A93+1))</f>
        <v/>
      </c>
      <c r="B94" s="17">
        <f>IF(A94="","",EDATE($D$7,A94-1))</f>
        <v/>
      </c>
      <c r="C94" s="18">
        <f>IF(A94="","",H93)</f>
        <v/>
      </c>
      <c r="D94" s="18">
        <f>IF(A94="","",IF(A94=$D$6*12,C94+F94,MIN($G$4,C94+F94)))</f>
        <v/>
      </c>
      <c r="E94" s="18">
        <f>IF(A94="","",IF(A94=$D$6*12,0,MIN($D$8+IF(A94=$D$10,$D$9,0),C94+F94-D94)))</f>
        <v/>
      </c>
      <c r="F94" s="18">
        <f>IF(A94="","",ROUND(C94*$D$5/12,2))</f>
        <v/>
      </c>
      <c r="G94" s="18">
        <f>IF(A94="","",D94+E94-F94)</f>
        <v/>
      </c>
      <c r="H94" s="18">
        <f>IF(A94="","",MAX(0,ROUND(C94-G94,2)))</f>
        <v/>
      </c>
    </row>
    <row r="95">
      <c r="A95" s="16">
        <f>IF(A94="","",IF(H94&lt;=0.005,"",A94+1))</f>
        <v/>
      </c>
      <c r="B95" s="17">
        <f>IF(A95="","",EDATE($D$7,A95-1))</f>
        <v/>
      </c>
      <c r="C95" s="18">
        <f>IF(A95="","",H94)</f>
        <v/>
      </c>
      <c r="D95" s="18">
        <f>IF(A95="","",IF(A95=$D$6*12,C95+F95,MIN($G$4,C95+F95)))</f>
        <v/>
      </c>
      <c r="E95" s="18">
        <f>IF(A95="","",IF(A95=$D$6*12,0,MIN($D$8+IF(A95=$D$10,$D$9,0),C95+F95-D95)))</f>
        <v/>
      </c>
      <c r="F95" s="18">
        <f>IF(A95="","",ROUND(C95*$D$5/12,2))</f>
        <v/>
      </c>
      <c r="G95" s="18">
        <f>IF(A95="","",D95+E95-F95)</f>
        <v/>
      </c>
      <c r="H95" s="18">
        <f>IF(A95="","",MAX(0,ROUND(C95-G95,2)))</f>
        <v/>
      </c>
    </row>
    <row r="96">
      <c r="A96" s="16">
        <f>IF(A95="","",IF(H95&lt;=0.005,"",A95+1))</f>
        <v/>
      </c>
      <c r="B96" s="17">
        <f>IF(A96="","",EDATE($D$7,A96-1))</f>
        <v/>
      </c>
      <c r="C96" s="18">
        <f>IF(A96="","",H95)</f>
        <v/>
      </c>
      <c r="D96" s="18">
        <f>IF(A96="","",IF(A96=$D$6*12,C96+F96,MIN($G$4,C96+F96)))</f>
        <v/>
      </c>
      <c r="E96" s="18">
        <f>IF(A96="","",IF(A96=$D$6*12,0,MIN($D$8+IF(A96=$D$10,$D$9,0),C96+F96-D96)))</f>
        <v/>
      </c>
      <c r="F96" s="18">
        <f>IF(A96="","",ROUND(C96*$D$5/12,2))</f>
        <v/>
      </c>
      <c r="G96" s="18">
        <f>IF(A96="","",D96+E96-F96)</f>
        <v/>
      </c>
      <c r="H96" s="18">
        <f>IF(A96="","",MAX(0,ROUND(C96-G96,2)))</f>
        <v/>
      </c>
    </row>
    <row r="97">
      <c r="A97" s="16">
        <f>IF(A96="","",IF(H96&lt;=0.005,"",A96+1))</f>
        <v/>
      </c>
      <c r="B97" s="17">
        <f>IF(A97="","",EDATE($D$7,A97-1))</f>
        <v/>
      </c>
      <c r="C97" s="18">
        <f>IF(A97="","",H96)</f>
        <v/>
      </c>
      <c r="D97" s="18">
        <f>IF(A97="","",IF(A97=$D$6*12,C97+F97,MIN($G$4,C97+F97)))</f>
        <v/>
      </c>
      <c r="E97" s="18">
        <f>IF(A97="","",IF(A97=$D$6*12,0,MIN($D$8+IF(A97=$D$10,$D$9,0),C97+F97-D97)))</f>
        <v/>
      </c>
      <c r="F97" s="18">
        <f>IF(A97="","",ROUND(C97*$D$5/12,2))</f>
        <v/>
      </c>
      <c r="G97" s="18">
        <f>IF(A97="","",D97+E97-F97)</f>
        <v/>
      </c>
      <c r="H97" s="18">
        <f>IF(A97="","",MAX(0,ROUND(C97-G97,2)))</f>
        <v/>
      </c>
    </row>
    <row r="98">
      <c r="A98" s="16">
        <f>IF(A97="","",IF(H97&lt;=0.005,"",A97+1))</f>
        <v/>
      </c>
      <c r="B98" s="17">
        <f>IF(A98="","",EDATE($D$7,A98-1))</f>
        <v/>
      </c>
      <c r="C98" s="18">
        <f>IF(A98="","",H97)</f>
        <v/>
      </c>
      <c r="D98" s="18">
        <f>IF(A98="","",IF(A98=$D$6*12,C98+F98,MIN($G$4,C98+F98)))</f>
        <v/>
      </c>
      <c r="E98" s="18">
        <f>IF(A98="","",IF(A98=$D$6*12,0,MIN($D$8+IF(A98=$D$10,$D$9,0),C98+F98-D98)))</f>
        <v/>
      </c>
      <c r="F98" s="18">
        <f>IF(A98="","",ROUND(C98*$D$5/12,2))</f>
        <v/>
      </c>
      <c r="G98" s="18">
        <f>IF(A98="","",D98+E98-F98)</f>
        <v/>
      </c>
      <c r="H98" s="18">
        <f>IF(A98="","",MAX(0,ROUND(C98-G98,2)))</f>
        <v/>
      </c>
    </row>
    <row r="99">
      <c r="A99" s="16">
        <f>IF(A98="","",IF(H98&lt;=0.005,"",A98+1))</f>
        <v/>
      </c>
      <c r="B99" s="17">
        <f>IF(A99="","",EDATE($D$7,A99-1))</f>
        <v/>
      </c>
      <c r="C99" s="18">
        <f>IF(A99="","",H98)</f>
        <v/>
      </c>
      <c r="D99" s="18">
        <f>IF(A99="","",IF(A99=$D$6*12,C99+F99,MIN($G$4,C99+F99)))</f>
        <v/>
      </c>
      <c r="E99" s="18">
        <f>IF(A99="","",IF(A99=$D$6*12,0,MIN($D$8+IF(A99=$D$10,$D$9,0),C99+F99-D99)))</f>
        <v/>
      </c>
      <c r="F99" s="18">
        <f>IF(A99="","",ROUND(C99*$D$5/12,2))</f>
        <v/>
      </c>
      <c r="G99" s="18">
        <f>IF(A99="","",D99+E99-F99)</f>
        <v/>
      </c>
      <c r="H99" s="18">
        <f>IF(A99="","",MAX(0,ROUND(C99-G99,2)))</f>
        <v/>
      </c>
    </row>
    <row r="100">
      <c r="A100" s="16">
        <f>IF(A99="","",IF(H99&lt;=0.005,"",A99+1))</f>
        <v/>
      </c>
      <c r="B100" s="17">
        <f>IF(A100="","",EDATE($D$7,A100-1))</f>
        <v/>
      </c>
      <c r="C100" s="18">
        <f>IF(A100="","",H99)</f>
        <v/>
      </c>
      <c r="D100" s="18">
        <f>IF(A100="","",IF(A100=$D$6*12,C100+F100,MIN($G$4,C100+F100)))</f>
        <v/>
      </c>
      <c r="E100" s="18">
        <f>IF(A100="","",IF(A100=$D$6*12,0,MIN($D$8+IF(A100=$D$10,$D$9,0),C100+F100-D100)))</f>
        <v/>
      </c>
      <c r="F100" s="18">
        <f>IF(A100="","",ROUND(C100*$D$5/12,2))</f>
        <v/>
      </c>
      <c r="G100" s="18">
        <f>IF(A100="","",D100+E100-F100)</f>
        <v/>
      </c>
      <c r="H100" s="18">
        <f>IF(A100="","",MAX(0,ROUND(C100-G100,2)))</f>
        <v/>
      </c>
    </row>
    <row r="101">
      <c r="A101" s="16">
        <f>IF(A100="","",IF(H100&lt;=0.005,"",A100+1))</f>
        <v/>
      </c>
      <c r="B101" s="17">
        <f>IF(A101="","",EDATE($D$7,A101-1))</f>
        <v/>
      </c>
      <c r="C101" s="18">
        <f>IF(A101="","",H100)</f>
        <v/>
      </c>
      <c r="D101" s="18">
        <f>IF(A101="","",IF(A101=$D$6*12,C101+F101,MIN($G$4,C101+F101)))</f>
        <v/>
      </c>
      <c r="E101" s="18">
        <f>IF(A101="","",IF(A101=$D$6*12,0,MIN($D$8+IF(A101=$D$10,$D$9,0),C101+F101-D101)))</f>
        <v/>
      </c>
      <c r="F101" s="18">
        <f>IF(A101="","",ROUND(C101*$D$5/12,2))</f>
        <v/>
      </c>
      <c r="G101" s="18">
        <f>IF(A101="","",D101+E101-F101)</f>
        <v/>
      </c>
      <c r="H101" s="18">
        <f>IF(A101="","",MAX(0,ROUND(C101-G101,2)))</f>
        <v/>
      </c>
    </row>
    <row r="102">
      <c r="A102" s="16">
        <f>IF(A101="","",IF(H101&lt;=0.005,"",A101+1))</f>
        <v/>
      </c>
      <c r="B102" s="17">
        <f>IF(A102="","",EDATE($D$7,A102-1))</f>
        <v/>
      </c>
      <c r="C102" s="18">
        <f>IF(A102="","",H101)</f>
        <v/>
      </c>
      <c r="D102" s="18">
        <f>IF(A102="","",IF(A102=$D$6*12,C102+F102,MIN($G$4,C102+F102)))</f>
        <v/>
      </c>
      <c r="E102" s="18">
        <f>IF(A102="","",IF(A102=$D$6*12,0,MIN($D$8+IF(A102=$D$10,$D$9,0),C102+F102-D102)))</f>
        <v/>
      </c>
      <c r="F102" s="18">
        <f>IF(A102="","",ROUND(C102*$D$5/12,2))</f>
        <v/>
      </c>
      <c r="G102" s="18">
        <f>IF(A102="","",D102+E102-F102)</f>
        <v/>
      </c>
      <c r="H102" s="18">
        <f>IF(A102="","",MAX(0,ROUND(C102-G102,2)))</f>
        <v/>
      </c>
    </row>
    <row r="103">
      <c r="A103" s="16">
        <f>IF(A102="","",IF(H102&lt;=0.005,"",A102+1))</f>
        <v/>
      </c>
      <c r="B103" s="17">
        <f>IF(A103="","",EDATE($D$7,A103-1))</f>
        <v/>
      </c>
      <c r="C103" s="18">
        <f>IF(A103="","",H102)</f>
        <v/>
      </c>
      <c r="D103" s="18">
        <f>IF(A103="","",IF(A103=$D$6*12,C103+F103,MIN($G$4,C103+F103)))</f>
        <v/>
      </c>
      <c r="E103" s="18">
        <f>IF(A103="","",IF(A103=$D$6*12,0,MIN($D$8+IF(A103=$D$10,$D$9,0),C103+F103-D103)))</f>
        <v/>
      </c>
      <c r="F103" s="18">
        <f>IF(A103="","",ROUND(C103*$D$5/12,2))</f>
        <v/>
      </c>
      <c r="G103" s="18">
        <f>IF(A103="","",D103+E103-F103)</f>
        <v/>
      </c>
      <c r="H103" s="18">
        <f>IF(A103="","",MAX(0,ROUND(C103-G103,2)))</f>
        <v/>
      </c>
    </row>
    <row r="104">
      <c r="A104" s="16">
        <f>IF(A103="","",IF(H103&lt;=0.005,"",A103+1))</f>
        <v/>
      </c>
      <c r="B104" s="17">
        <f>IF(A104="","",EDATE($D$7,A104-1))</f>
        <v/>
      </c>
      <c r="C104" s="18">
        <f>IF(A104="","",H103)</f>
        <v/>
      </c>
      <c r="D104" s="18">
        <f>IF(A104="","",IF(A104=$D$6*12,C104+F104,MIN($G$4,C104+F104)))</f>
        <v/>
      </c>
      <c r="E104" s="18">
        <f>IF(A104="","",IF(A104=$D$6*12,0,MIN($D$8+IF(A104=$D$10,$D$9,0),C104+F104-D104)))</f>
        <v/>
      </c>
      <c r="F104" s="18">
        <f>IF(A104="","",ROUND(C104*$D$5/12,2))</f>
        <v/>
      </c>
      <c r="G104" s="18">
        <f>IF(A104="","",D104+E104-F104)</f>
        <v/>
      </c>
      <c r="H104" s="18">
        <f>IF(A104="","",MAX(0,ROUND(C104-G104,2)))</f>
        <v/>
      </c>
    </row>
    <row r="105">
      <c r="A105" s="16">
        <f>IF(A104="","",IF(H104&lt;=0.005,"",A104+1))</f>
        <v/>
      </c>
      <c r="B105" s="17">
        <f>IF(A105="","",EDATE($D$7,A105-1))</f>
        <v/>
      </c>
      <c r="C105" s="18">
        <f>IF(A105="","",H104)</f>
        <v/>
      </c>
      <c r="D105" s="18">
        <f>IF(A105="","",IF(A105=$D$6*12,C105+F105,MIN($G$4,C105+F105)))</f>
        <v/>
      </c>
      <c r="E105" s="18">
        <f>IF(A105="","",IF(A105=$D$6*12,0,MIN($D$8+IF(A105=$D$10,$D$9,0),C105+F105-D105)))</f>
        <v/>
      </c>
      <c r="F105" s="18">
        <f>IF(A105="","",ROUND(C105*$D$5/12,2))</f>
        <v/>
      </c>
      <c r="G105" s="18">
        <f>IF(A105="","",D105+E105-F105)</f>
        <v/>
      </c>
      <c r="H105" s="18">
        <f>IF(A105="","",MAX(0,ROUND(C105-G105,2)))</f>
        <v/>
      </c>
    </row>
    <row r="106">
      <c r="A106" s="16">
        <f>IF(A105="","",IF(H105&lt;=0.005,"",A105+1))</f>
        <v/>
      </c>
      <c r="B106" s="17">
        <f>IF(A106="","",EDATE($D$7,A106-1))</f>
        <v/>
      </c>
      <c r="C106" s="18">
        <f>IF(A106="","",H105)</f>
        <v/>
      </c>
      <c r="D106" s="18">
        <f>IF(A106="","",IF(A106=$D$6*12,C106+F106,MIN($G$4,C106+F106)))</f>
        <v/>
      </c>
      <c r="E106" s="18">
        <f>IF(A106="","",IF(A106=$D$6*12,0,MIN($D$8+IF(A106=$D$10,$D$9,0),C106+F106-D106)))</f>
        <v/>
      </c>
      <c r="F106" s="18">
        <f>IF(A106="","",ROUND(C106*$D$5/12,2))</f>
        <v/>
      </c>
      <c r="G106" s="18">
        <f>IF(A106="","",D106+E106-F106)</f>
        <v/>
      </c>
      <c r="H106" s="18">
        <f>IF(A106="","",MAX(0,ROUND(C106-G106,2)))</f>
        <v/>
      </c>
    </row>
    <row r="107">
      <c r="A107" s="16">
        <f>IF(A106="","",IF(H106&lt;=0.005,"",A106+1))</f>
        <v/>
      </c>
      <c r="B107" s="17">
        <f>IF(A107="","",EDATE($D$7,A107-1))</f>
        <v/>
      </c>
      <c r="C107" s="18">
        <f>IF(A107="","",H106)</f>
        <v/>
      </c>
      <c r="D107" s="18">
        <f>IF(A107="","",IF(A107=$D$6*12,C107+F107,MIN($G$4,C107+F107)))</f>
        <v/>
      </c>
      <c r="E107" s="18">
        <f>IF(A107="","",IF(A107=$D$6*12,0,MIN($D$8+IF(A107=$D$10,$D$9,0),C107+F107-D107)))</f>
        <v/>
      </c>
      <c r="F107" s="18">
        <f>IF(A107="","",ROUND(C107*$D$5/12,2))</f>
        <v/>
      </c>
      <c r="G107" s="18">
        <f>IF(A107="","",D107+E107-F107)</f>
        <v/>
      </c>
      <c r="H107" s="18">
        <f>IF(A107="","",MAX(0,ROUND(C107-G107,2)))</f>
        <v/>
      </c>
    </row>
    <row r="108">
      <c r="A108" s="16">
        <f>IF(A107="","",IF(H107&lt;=0.005,"",A107+1))</f>
        <v/>
      </c>
      <c r="B108" s="17">
        <f>IF(A108="","",EDATE($D$7,A108-1))</f>
        <v/>
      </c>
      <c r="C108" s="18">
        <f>IF(A108="","",H107)</f>
        <v/>
      </c>
      <c r="D108" s="18">
        <f>IF(A108="","",IF(A108=$D$6*12,C108+F108,MIN($G$4,C108+F108)))</f>
        <v/>
      </c>
      <c r="E108" s="18">
        <f>IF(A108="","",IF(A108=$D$6*12,0,MIN($D$8+IF(A108=$D$10,$D$9,0),C108+F108-D108)))</f>
        <v/>
      </c>
      <c r="F108" s="18">
        <f>IF(A108="","",ROUND(C108*$D$5/12,2))</f>
        <v/>
      </c>
      <c r="G108" s="18">
        <f>IF(A108="","",D108+E108-F108)</f>
        <v/>
      </c>
      <c r="H108" s="18">
        <f>IF(A108="","",MAX(0,ROUND(C108-G108,2)))</f>
        <v/>
      </c>
    </row>
    <row r="109">
      <c r="A109" s="16">
        <f>IF(A108="","",IF(H108&lt;=0.005,"",A108+1))</f>
        <v/>
      </c>
      <c r="B109" s="17">
        <f>IF(A109="","",EDATE($D$7,A109-1))</f>
        <v/>
      </c>
      <c r="C109" s="18">
        <f>IF(A109="","",H108)</f>
        <v/>
      </c>
      <c r="D109" s="18">
        <f>IF(A109="","",IF(A109=$D$6*12,C109+F109,MIN($G$4,C109+F109)))</f>
        <v/>
      </c>
      <c r="E109" s="18">
        <f>IF(A109="","",IF(A109=$D$6*12,0,MIN($D$8+IF(A109=$D$10,$D$9,0),C109+F109-D109)))</f>
        <v/>
      </c>
      <c r="F109" s="18">
        <f>IF(A109="","",ROUND(C109*$D$5/12,2))</f>
        <v/>
      </c>
      <c r="G109" s="18">
        <f>IF(A109="","",D109+E109-F109)</f>
        <v/>
      </c>
      <c r="H109" s="18">
        <f>IF(A109="","",MAX(0,ROUND(C109-G109,2)))</f>
        <v/>
      </c>
    </row>
    <row r="110">
      <c r="A110" s="16">
        <f>IF(A109="","",IF(H109&lt;=0.005,"",A109+1))</f>
        <v/>
      </c>
      <c r="B110" s="17">
        <f>IF(A110="","",EDATE($D$7,A110-1))</f>
        <v/>
      </c>
      <c r="C110" s="18">
        <f>IF(A110="","",H109)</f>
        <v/>
      </c>
      <c r="D110" s="18">
        <f>IF(A110="","",IF(A110=$D$6*12,C110+F110,MIN($G$4,C110+F110)))</f>
        <v/>
      </c>
      <c r="E110" s="18">
        <f>IF(A110="","",IF(A110=$D$6*12,0,MIN($D$8+IF(A110=$D$10,$D$9,0),C110+F110-D110)))</f>
        <v/>
      </c>
      <c r="F110" s="18">
        <f>IF(A110="","",ROUND(C110*$D$5/12,2))</f>
        <v/>
      </c>
      <c r="G110" s="18">
        <f>IF(A110="","",D110+E110-F110)</f>
        <v/>
      </c>
      <c r="H110" s="18">
        <f>IF(A110="","",MAX(0,ROUND(C110-G110,2)))</f>
        <v/>
      </c>
    </row>
    <row r="111">
      <c r="A111" s="16">
        <f>IF(A110="","",IF(H110&lt;=0.005,"",A110+1))</f>
        <v/>
      </c>
      <c r="B111" s="17">
        <f>IF(A111="","",EDATE($D$7,A111-1))</f>
        <v/>
      </c>
      <c r="C111" s="18">
        <f>IF(A111="","",H110)</f>
        <v/>
      </c>
      <c r="D111" s="18">
        <f>IF(A111="","",IF(A111=$D$6*12,C111+F111,MIN($G$4,C111+F111)))</f>
        <v/>
      </c>
      <c r="E111" s="18">
        <f>IF(A111="","",IF(A111=$D$6*12,0,MIN($D$8+IF(A111=$D$10,$D$9,0),C111+F111-D111)))</f>
        <v/>
      </c>
      <c r="F111" s="18">
        <f>IF(A111="","",ROUND(C111*$D$5/12,2))</f>
        <v/>
      </c>
      <c r="G111" s="18">
        <f>IF(A111="","",D111+E111-F111)</f>
        <v/>
      </c>
      <c r="H111" s="18">
        <f>IF(A111="","",MAX(0,ROUND(C111-G111,2)))</f>
        <v/>
      </c>
    </row>
    <row r="112">
      <c r="A112" s="16">
        <f>IF(A111="","",IF(H111&lt;=0.005,"",A111+1))</f>
        <v/>
      </c>
      <c r="B112" s="17">
        <f>IF(A112="","",EDATE($D$7,A112-1))</f>
        <v/>
      </c>
      <c r="C112" s="18">
        <f>IF(A112="","",H111)</f>
        <v/>
      </c>
      <c r="D112" s="18">
        <f>IF(A112="","",IF(A112=$D$6*12,C112+F112,MIN($G$4,C112+F112)))</f>
        <v/>
      </c>
      <c r="E112" s="18">
        <f>IF(A112="","",IF(A112=$D$6*12,0,MIN($D$8+IF(A112=$D$10,$D$9,0),C112+F112-D112)))</f>
        <v/>
      </c>
      <c r="F112" s="18">
        <f>IF(A112="","",ROUND(C112*$D$5/12,2))</f>
        <v/>
      </c>
      <c r="G112" s="18">
        <f>IF(A112="","",D112+E112-F112)</f>
        <v/>
      </c>
      <c r="H112" s="18">
        <f>IF(A112="","",MAX(0,ROUND(C112-G112,2)))</f>
        <v/>
      </c>
    </row>
    <row r="113">
      <c r="A113" s="16">
        <f>IF(A112="","",IF(H112&lt;=0.005,"",A112+1))</f>
        <v/>
      </c>
      <c r="B113" s="17">
        <f>IF(A113="","",EDATE($D$7,A113-1))</f>
        <v/>
      </c>
      <c r="C113" s="18">
        <f>IF(A113="","",H112)</f>
        <v/>
      </c>
      <c r="D113" s="18">
        <f>IF(A113="","",IF(A113=$D$6*12,C113+F113,MIN($G$4,C113+F113)))</f>
        <v/>
      </c>
      <c r="E113" s="18">
        <f>IF(A113="","",IF(A113=$D$6*12,0,MIN($D$8+IF(A113=$D$10,$D$9,0),C113+F113-D113)))</f>
        <v/>
      </c>
      <c r="F113" s="18">
        <f>IF(A113="","",ROUND(C113*$D$5/12,2))</f>
        <v/>
      </c>
      <c r="G113" s="18">
        <f>IF(A113="","",D113+E113-F113)</f>
        <v/>
      </c>
      <c r="H113" s="18">
        <f>IF(A113="","",MAX(0,ROUND(C113-G113,2)))</f>
        <v/>
      </c>
    </row>
    <row r="114">
      <c r="A114" s="16">
        <f>IF(A113="","",IF(H113&lt;=0.005,"",A113+1))</f>
        <v/>
      </c>
      <c r="B114" s="17">
        <f>IF(A114="","",EDATE($D$7,A114-1))</f>
        <v/>
      </c>
      <c r="C114" s="18">
        <f>IF(A114="","",H113)</f>
        <v/>
      </c>
      <c r="D114" s="18">
        <f>IF(A114="","",IF(A114=$D$6*12,C114+F114,MIN($G$4,C114+F114)))</f>
        <v/>
      </c>
      <c r="E114" s="18">
        <f>IF(A114="","",IF(A114=$D$6*12,0,MIN($D$8+IF(A114=$D$10,$D$9,0),C114+F114-D114)))</f>
        <v/>
      </c>
      <c r="F114" s="18">
        <f>IF(A114="","",ROUND(C114*$D$5/12,2))</f>
        <v/>
      </c>
      <c r="G114" s="18">
        <f>IF(A114="","",D114+E114-F114)</f>
        <v/>
      </c>
      <c r="H114" s="18">
        <f>IF(A114="","",MAX(0,ROUND(C114-G114,2)))</f>
        <v/>
      </c>
    </row>
    <row r="115">
      <c r="A115" s="16">
        <f>IF(A114="","",IF(H114&lt;=0.005,"",A114+1))</f>
        <v/>
      </c>
      <c r="B115" s="17">
        <f>IF(A115="","",EDATE($D$7,A115-1))</f>
        <v/>
      </c>
      <c r="C115" s="18">
        <f>IF(A115="","",H114)</f>
        <v/>
      </c>
      <c r="D115" s="18">
        <f>IF(A115="","",IF(A115=$D$6*12,C115+F115,MIN($G$4,C115+F115)))</f>
        <v/>
      </c>
      <c r="E115" s="18">
        <f>IF(A115="","",IF(A115=$D$6*12,0,MIN($D$8+IF(A115=$D$10,$D$9,0),C115+F115-D115)))</f>
        <v/>
      </c>
      <c r="F115" s="18">
        <f>IF(A115="","",ROUND(C115*$D$5/12,2))</f>
        <v/>
      </c>
      <c r="G115" s="18">
        <f>IF(A115="","",D115+E115-F115)</f>
        <v/>
      </c>
      <c r="H115" s="18">
        <f>IF(A115="","",MAX(0,ROUND(C115-G115,2)))</f>
        <v/>
      </c>
    </row>
    <row r="116">
      <c r="A116" s="16">
        <f>IF(A115="","",IF(H115&lt;=0.005,"",A115+1))</f>
        <v/>
      </c>
      <c r="B116" s="17">
        <f>IF(A116="","",EDATE($D$7,A116-1))</f>
        <v/>
      </c>
      <c r="C116" s="18">
        <f>IF(A116="","",H115)</f>
        <v/>
      </c>
      <c r="D116" s="18">
        <f>IF(A116="","",IF(A116=$D$6*12,C116+F116,MIN($G$4,C116+F116)))</f>
        <v/>
      </c>
      <c r="E116" s="18">
        <f>IF(A116="","",IF(A116=$D$6*12,0,MIN($D$8+IF(A116=$D$10,$D$9,0),C116+F116-D116)))</f>
        <v/>
      </c>
      <c r="F116" s="18">
        <f>IF(A116="","",ROUND(C116*$D$5/12,2))</f>
        <v/>
      </c>
      <c r="G116" s="18">
        <f>IF(A116="","",D116+E116-F116)</f>
        <v/>
      </c>
      <c r="H116" s="18">
        <f>IF(A116="","",MAX(0,ROUND(C116-G116,2)))</f>
        <v/>
      </c>
    </row>
    <row r="117">
      <c r="A117" s="16">
        <f>IF(A116="","",IF(H116&lt;=0.005,"",A116+1))</f>
        <v/>
      </c>
      <c r="B117" s="17">
        <f>IF(A117="","",EDATE($D$7,A117-1))</f>
        <v/>
      </c>
      <c r="C117" s="18">
        <f>IF(A117="","",H116)</f>
        <v/>
      </c>
      <c r="D117" s="18">
        <f>IF(A117="","",IF(A117=$D$6*12,C117+F117,MIN($G$4,C117+F117)))</f>
        <v/>
      </c>
      <c r="E117" s="18">
        <f>IF(A117="","",IF(A117=$D$6*12,0,MIN($D$8+IF(A117=$D$10,$D$9,0),C117+F117-D117)))</f>
        <v/>
      </c>
      <c r="F117" s="18">
        <f>IF(A117="","",ROUND(C117*$D$5/12,2))</f>
        <v/>
      </c>
      <c r="G117" s="18">
        <f>IF(A117="","",D117+E117-F117)</f>
        <v/>
      </c>
      <c r="H117" s="18">
        <f>IF(A117="","",MAX(0,ROUND(C117-G117,2)))</f>
        <v/>
      </c>
    </row>
    <row r="118">
      <c r="A118" s="16">
        <f>IF(A117="","",IF(H117&lt;=0.005,"",A117+1))</f>
        <v/>
      </c>
      <c r="B118" s="17">
        <f>IF(A118="","",EDATE($D$7,A118-1))</f>
        <v/>
      </c>
      <c r="C118" s="18">
        <f>IF(A118="","",H117)</f>
        <v/>
      </c>
      <c r="D118" s="18">
        <f>IF(A118="","",IF(A118=$D$6*12,C118+F118,MIN($G$4,C118+F118)))</f>
        <v/>
      </c>
      <c r="E118" s="18">
        <f>IF(A118="","",IF(A118=$D$6*12,0,MIN($D$8+IF(A118=$D$10,$D$9,0),C118+F118-D118)))</f>
        <v/>
      </c>
      <c r="F118" s="18">
        <f>IF(A118="","",ROUND(C118*$D$5/12,2))</f>
        <v/>
      </c>
      <c r="G118" s="18">
        <f>IF(A118="","",D118+E118-F118)</f>
        <v/>
      </c>
      <c r="H118" s="18">
        <f>IF(A118="","",MAX(0,ROUND(C118-G118,2)))</f>
        <v/>
      </c>
    </row>
    <row r="119">
      <c r="A119" s="16">
        <f>IF(A118="","",IF(H118&lt;=0.005,"",A118+1))</f>
        <v/>
      </c>
      <c r="B119" s="17">
        <f>IF(A119="","",EDATE($D$7,A119-1))</f>
        <v/>
      </c>
      <c r="C119" s="18">
        <f>IF(A119="","",H118)</f>
        <v/>
      </c>
      <c r="D119" s="18">
        <f>IF(A119="","",IF(A119=$D$6*12,C119+F119,MIN($G$4,C119+F119)))</f>
        <v/>
      </c>
      <c r="E119" s="18">
        <f>IF(A119="","",IF(A119=$D$6*12,0,MIN($D$8+IF(A119=$D$10,$D$9,0),C119+F119-D119)))</f>
        <v/>
      </c>
      <c r="F119" s="18">
        <f>IF(A119="","",ROUND(C119*$D$5/12,2))</f>
        <v/>
      </c>
      <c r="G119" s="18">
        <f>IF(A119="","",D119+E119-F119)</f>
        <v/>
      </c>
      <c r="H119" s="18">
        <f>IF(A119="","",MAX(0,ROUND(C119-G119,2)))</f>
        <v/>
      </c>
    </row>
    <row r="120">
      <c r="A120" s="16">
        <f>IF(A119="","",IF(H119&lt;=0.005,"",A119+1))</f>
        <v/>
      </c>
      <c r="B120" s="17">
        <f>IF(A120="","",EDATE($D$7,A120-1))</f>
        <v/>
      </c>
      <c r="C120" s="18">
        <f>IF(A120="","",H119)</f>
        <v/>
      </c>
      <c r="D120" s="18">
        <f>IF(A120="","",IF(A120=$D$6*12,C120+F120,MIN($G$4,C120+F120)))</f>
        <v/>
      </c>
      <c r="E120" s="18">
        <f>IF(A120="","",IF(A120=$D$6*12,0,MIN($D$8+IF(A120=$D$10,$D$9,0),C120+F120-D120)))</f>
        <v/>
      </c>
      <c r="F120" s="18">
        <f>IF(A120="","",ROUND(C120*$D$5/12,2))</f>
        <v/>
      </c>
      <c r="G120" s="18">
        <f>IF(A120="","",D120+E120-F120)</f>
        <v/>
      </c>
      <c r="H120" s="18">
        <f>IF(A120="","",MAX(0,ROUND(C120-G120,2)))</f>
        <v/>
      </c>
    </row>
    <row r="121">
      <c r="A121" s="16">
        <f>IF(A120="","",IF(H120&lt;=0.005,"",A120+1))</f>
        <v/>
      </c>
      <c r="B121" s="17">
        <f>IF(A121="","",EDATE($D$7,A121-1))</f>
        <v/>
      </c>
      <c r="C121" s="18">
        <f>IF(A121="","",H120)</f>
        <v/>
      </c>
      <c r="D121" s="18">
        <f>IF(A121="","",IF(A121=$D$6*12,C121+F121,MIN($G$4,C121+F121)))</f>
        <v/>
      </c>
      <c r="E121" s="18">
        <f>IF(A121="","",IF(A121=$D$6*12,0,MIN($D$8+IF(A121=$D$10,$D$9,0),C121+F121-D121)))</f>
        <v/>
      </c>
      <c r="F121" s="18">
        <f>IF(A121="","",ROUND(C121*$D$5/12,2))</f>
        <v/>
      </c>
      <c r="G121" s="18">
        <f>IF(A121="","",D121+E121-F121)</f>
        <v/>
      </c>
      <c r="H121" s="18">
        <f>IF(A121="","",MAX(0,ROUND(C121-G121,2)))</f>
        <v/>
      </c>
    </row>
    <row r="122">
      <c r="A122" s="16">
        <f>IF(A121="","",IF(H121&lt;=0.005,"",A121+1))</f>
        <v/>
      </c>
      <c r="B122" s="17">
        <f>IF(A122="","",EDATE($D$7,A122-1))</f>
        <v/>
      </c>
      <c r="C122" s="18">
        <f>IF(A122="","",H121)</f>
        <v/>
      </c>
      <c r="D122" s="18">
        <f>IF(A122="","",IF(A122=$D$6*12,C122+F122,MIN($G$4,C122+F122)))</f>
        <v/>
      </c>
      <c r="E122" s="18">
        <f>IF(A122="","",IF(A122=$D$6*12,0,MIN($D$8+IF(A122=$D$10,$D$9,0),C122+F122-D122)))</f>
        <v/>
      </c>
      <c r="F122" s="18">
        <f>IF(A122="","",ROUND(C122*$D$5/12,2))</f>
        <v/>
      </c>
      <c r="G122" s="18">
        <f>IF(A122="","",D122+E122-F122)</f>
        <v/>
      </c>
      <c r="H122" s="18">
        <f>IF(A122="","",MAX(0,ROUND(C122-G122,2)))</f>
        <v/>
      </c>
    </row>
    <row r="123">
      <c r="A123" s="16">
        <f>IF(A122="","",IF(H122&lt;=0.005,"",A122+1))</f>
        <v/>
      </c>
      <c r="B123" s="17">
        <f>IF(A123="","",EDATE($D$7,A123-1))</f>
        <v/>
      </c>
      <c r="C123" s="18">
        <f>IF(A123="","",H122)</f>
        <v/>
      </c>
      <c r="D123" s="18">
        <f>IF(A123="","",IF(A123=$D$6*12,C123+F123,MIN($G$4,C123+F123)))</f>
        <v/>
      </c>
      <c r="E123" s="18">
        <f>IF(A123="","",IF(A123=$D$6*12,0,MIN($D$8+IF(A123=$D$10,$D$9,0),C123+F123-D123)))</f>
        <v/>
      </c>
      <c r="F123" s="18">
        <f>IF(A123="","",ROUND(C123*$D$5/12,2))</f>
        <v/>
      </c>
      <c r="G123" s="18">
        <f>IF(A123="","",D123+E123-F123)</f>
        <v/>
      </c>
      <c r="H123" s="18">
        <f>IF(A123="","",MAX(0,ROUND(C123-G123,2)))</f>
        <v/>
      </c>
    </row>
    <row r="124">
      <c r="A124" s="16">
        <f>IF(A123="","",IF(H123&lt;=0.005,"",A123+1))</f>
        <v/>
      </c>
      <c r="B124" s="17">
        <f>IF(A124="","",EDATE($D$7,A124-1))</f>
        <v/>
      </c>
      <c r="C124" s="18">
        <f>IF(A124="","",H123)</f>
        <v/>
      </c>
      <c r="D124" s="18">
        <f>IF(A124="","",IF(A124=$D$6*12,C124+F124,MIN($G$4,C124+F124)))</f>
        <v/>
      </c>
      <c r="E124" s="18">
        <f>IF(A124="","",IF(A124=$D$6*12,0,MIN($D$8+IF(A124=$D$10,$D$9,0),C124+F124-D124)))</f>
        <v/>
      </c>
      <c r="F124" s="18">
        <f>IF(A124="","",ROUND(C124*$D$5/12,2))</f>
        <v/>
      </c>
      <c r="G124" s="18">
        <f>IF(A124="","",D124+E124-F124)</f>
        <v/>
      </c>
      <c r="H124" s="18">
        <f>IF(A124="","",MAX(0,ROUND(C124-G124,2)))</f>
        <v/>
      </c>
    </row>
    <row r="125">
      <c r="A125" s="16">
        <f>IF(A124="","",IF(H124&lt;=0.005,"",A124+1))</f>
        <v/>
      </c>
      <c r="B125" s="17">
        <f>IF(A125="","",EDATE($D$7,A125-1))</f>
        <v/>
      </c>
      <c r="C125" s="18">
        <f>IF(A125="","",H124)</f>
        <v/>
      </c>
      <c r="D125" s="18">
        <f>IF(A125="","",IF(A125=$D$6*12,C125+F125,MIN($G$4,C125+F125)))</f>
        <v/>
      </c>
      <c r="E125" s="18">
        <f>IF(A125="","",IF(A125=$D$6*12,0,MIN($D$8+IF(A125=$D$10,$D$9,0),C125+F125-D125)))</f>
        <v/>
      </c>
      <c r="F125" s="18">
        <f>IF(A125="","",ROUND(C125*$D$5/12,2))</f>
        <v/>
      </c>
      <c r="G125" s="18">
        <f>IF(A125="","",D125+E125-F125)</f>
        <v/>
      </c>
      <c r="H125" s="18">
        <f>IF(A125="","",MAX(0,ROUND(C125-G125,2)))</f>
        <v/>
      </c>
    </row>
    <row r="126">
      <c r="A126" s="16">
        <f>IF(A125="","",IF(H125&lt;=0.005,"",A125+1))</f>
        <v/>
      </c>
      <c r="B126" s="17">
        <f>IF(A126="","",EDATE($D$7,A126-1))</f>
        <v/>
      </c>
      <c r="C126" s="18">
        <f>IF(A126="","",H125)</f>
        <v/>
      </c>
      <c r="D126" s="18">
        <f>IF(A126="","",IF(A126=$D$6*12,C126+F126,MIN($G$4,C126+F126)))</f>
        <v/>
      </c>
      <c r="E126" s="18">
        <f>IF(A126="","",IF(A126=$D$6*12,0,MIN($D$8+IF(A126=$D$10,$D$9,0),C126+F126-D126)))</f>
        <v/>
      </c>
      <c r="F126" s="18">
        <f>IF(A126="","",ROUND(C126*$D$5/12,2))</f>
        <v/>
      </c>
      <c r="G126" s="18">
        <f>IF(A126="","",D126+E126-F126)</f>
        <v/>
      </c>
      <c r="H126" s="18">
        <f>IF(A126="","",MAX(0,ROUND(C126-G126,2)))</f>
        <v/>
      </c>
    </row>
    <row r="127">
      <c r="A127" s="16">
        <f>IF(A126="","",IF(H126&lt;=0.005,"",A126+1))</f>
        <v/>
      </c>
      <c r="B127" s="17">
        <f>IF(A127="","",EDATE($D$7,A127-1))</f>
        <v/>
      </c>
      <c r="C127" s="18">
        <f>IF(A127="","",H126)</f>
        <v/>
      </c>
      <c r="D127" s="18">
        <f>IF(A127="","",IF(A127=$D$6*12,C127+F127,MIN($G$4,C127+F127)))</f>
        <v/>
      </c>
      <c r="E127" s="18">
        <f>IF(A127="","",IF(A127=$D$6*12,0,MIN($D$8+IF(A127=$D$10,$D$9,0),C127+F127-D127)))</f>
        <v/>
      </c>
      <c r="F127" s="18">
        <f>IF(A127="","",ROUND(C127*$D$5/12,2))</f>
        <v/>
      </c>
      <c r="G127" s="18">
        <f>IF(A127="","",D127+E127-F127)</f>
        <v/>
      </c>
      <c r="H127" s="18">
        <f>IF(A127="","",MAX(0,ROUND(C127-G127,2)))</f>
        <v/>
      </c>
    </row>
    <row r="128">
      <c r="A128" s="16">
        <f>IF(A127="","",IF(H127&lt;=0.005,"",A127+1))</f>
        <v/>
      </c>
      <c r="B128" s="17">
        <f>IF(A128="","",EDATE($D$7,A128-1))</f>
        <v/>
      </c>
      <c r="C128" s="18">
        <f>IF(A128="","",H127)</f>
        <v/>
      </c>
      <c r="D128" s="18">
        <f>IF(A128="","",IF(A128=$D$6*12,C128+F128,MIN($G$4,C128+F128)))</f>
        <v/>
      </c>
      <c r="E128" s="18">
        <f>IF(A128="","",IF(A128=$D$6*12,0,MIN($D$8+IF(A128=$D$10,$D$9,0),C128+F128-D128)))</f>
        <v/>
      </c>
      <c r="F128" s="18">
        <f>IF(A128="","",ROUND(C128*$D$5/12,2))</f>
        <v/>
      </c>
      <c r="G128" s="18">
        <f>IF(A128="","",D128+E128-F128)</f>
        <v/>
      </c>
      <c r="H128" s="18">
        <f>IF(A128="","",MAX(0,ROUND(C128-G128,2)))</f>
        <v/>
      </c>
    </row>
    <row r="129">
      <c r="A129" s="16">
        <f>IF(A128="","",IF(H128&lt;=0.005,"",A128+1))</f>
        <v/>
      </c>
      <c r="B129" s="17">
        <f>IF(A129="","",EDATE($D$7,A129-1))</f>
        <v/>
      </c>
      <c r="C129" s="18">
        <f>IF(A129="","",H128)</f>
        <v/>
      </c>
      <c r="D129" s="18">
        <f>IF(A129="","",IF(A129=$D$6*12,C129+F129,MIN($G$4,C129+F129)))</f>
        <v/>
      </c>
      <c r="E129" s="18">
        <f>IF(A129="","",IF(A129=$D$6*12,0,MIN($D$8+IF(A129=$D$10,$D$9,0),C129+F129-D129)))</f>
        <v/>
      </c>
      <c r="F129" s="18">
        <f>IF(A129="","",ROUND(C129*$D$5/12,2))</f>
        <v/>
      </c>
      <c r="G129" s="18">
        <f>IF(A129="","",D129+E129-F129)</f>
        <v/>
      </c>
      <c r="H129" s="18">
        <f>IF(A129="","",MAX(0,ROUND(C129-G129,2)))</f>
        <v/>
      </c>
    </row>
    <row r="130">
      <c r="A130" s="16">
        <f>IF(A129="","",IF(H129&lt;=0.005,"",A129+1))</f>
        <v/>
      </c>
      <c r="B130" s="17">
        <f>IF(A130="","",EDATE($D$7,A130-1))</f>
        <v/>
      </c>
      <c r="C130" s="18">
        <f>IF(A130="","",H129)</f>
        <v/>
      </c>
      <c r="D130" s="18">
        <f>IF(A130="","",IF(A130=$D$6*12,C130+F130,MIN($G$4,C130+F130)))</f>
        <v/>
      </c>
      <c r="E130" s="18">
        <f>IF(A130="","",IF(A130=$D$6*12,0,MIN($D$8+IF(A130=$D$10,$D$9,0),C130+F130-D130)))</f>
        <v/>
      </c>
      <c r="F130" s="18">
        <f>IF(A130="","",ROUND(C130*$D$5/12,2))</f>
        <v/>
      </c>
      <c r="G130" s="18">
        <f>IF(A130="","",D130+E130-F130)</f>
        <v/>
      </c>
      <c r="H130" s="18">
        <f>IF(A130="","",MAX(0,ROUND(C130-G130,2)))</f>
        <v/>
      </c>
    </row>
    <row r="131">
      <c r="A131" s="16">
        <f>IF(A130="","",IF(H130&lt;=0.005,"",A130+1))</f>
        <v/>
      </c>
      <c r="B131" s="17">
        <f>IF(A131="","",EDATE($D$7,A131-1))</f>
        <v/>
      </c>
      <c r="C131" s="18">
        <f>IF(A131="","",H130)</f>
        <v/>
      </c>
      <c r="D131" s="18">
        <f>IF(A131="","",IF(A131=$D$6*12,C131+F131,MIN($G$4,C131+F131)))</f>
        <v/>
      </c>
      <c r="E131" s="18">
        <f>IF(A131="","",IF(A131=$D$6*12,0,MIN($D$8+IF(A131=$D$10,$D$9,0),C131+F131-D131)))</f>
        <v/>
      </c>
      <c r="F131" s="18">
        <f>IF(A131="","",ROUND(C131*$D$5/12,2))</f>
        <v/>
      </c>
      <c r="G131" s="18">
        <f>IF(A131="","",D131+E131-F131)</f>
        <v/>
      </c>
      <c r="H131" s="18">
        <f>IF(A131="","",MAX(0,ROUND(C131-G131,2)))</f>
        <v/>
      </c>
    </row>
    <row r="132">
      <c r="A132" s="16">
        <f>IF(A131="","",IF(H131&lt;=0.005,"",A131+1))</f>
        <v/>
      </c>
      <c r="B132" s="17">
        <f>IF(A132="","",EDATE($D$7,A132-1))</f>
        <v/>
      </c>
      <c r="C132" s="18">
        <f>IF(A132="","",H131)</f>
        <v/>
      </c>
      <c r="D132" s="18">
        <f>IF(A132="","",IF(A132=$D$6*12,C132+F132,MIN($G$4,C132+F132)))</f>
        <v/>
      </c>
      <c r="E132" s="18">
        <f>IF(A132="","",IF(A132=$D$6*12,0,MIN($D$8+IF(A132=$D$10,$D$9,0),C132+F132-D132)))</f>
        <v/>
      </c>
      <c r="F132" s="18">
        <f>IF(A132="","",ROUND(C132*$D$5/12,2))</f>
        <v/>
      </c>
      <c r="G132" s="18">
        <f>IF(A132="","",D132+E132-F132)</f>
        <v/>
      </c>
      <c r="H132" s="18">
        <f>IF(A132="","",MAX(0,ROUND(C132-G132,2)))</f>
        <v/>
      </c>
    </row>
    <row r="133">
      <c r="A133" s="16">
        <f>IF(A132="","",IF(H132&lt;=0.005,"",A132+1))</f>
        <v/>
      </c>
      <c r="B133" s="17">
        <f>IF(A133="","",EDATE($D$7,A133-1))</f>
        <v/>
      </c>
      <c r="C133" s="18">
        <f>IF(A133="","",H132)</f>
        <v/>
      </c>
      <c r="D133" s="18">
        <f>IF(A133="","",IF(A133=$D$6*12,C133+F133,MIN($G$4,C133+F133)))</f>
        <v/>
      </c>
      <c r="E133" s="18">
        <f>IF(A133="","",IF(A133=$D$6*12,0,MIN($D$8+IF(A133=$D$10,$D$9,0),C133+F133-D133)))</f>
        <v/>
      </c>
      <c r="F133" s="18">
        <f>IF(A133="","",ROUND(C133*$D$5/12,2))</f>
        <v/>
      </c>
      <c r="G133" s="18">
        <f>IF(A133="","",D133+E133-F133)</f>
        <v/>
      </c>
      <c r="H133" s="18">
        <f>IF(A133="","",MAX(0,ROUND(C133-G133,2)))</f>
        <v/>
      </c>
    </row>
    <row r="134">
      <c r="A134" s="16">
        <f>IF(A133="","",IF(H133&lt;=0.005,"",A133+1))</f>
        <v/>
      </c>
      <c r="B134" s="17">
        <f>IF(A134="","",EDATE($D$7,A134-1))</f>
        <v/>
      </c>
      <c r="C134" s="18">
        <f>IF(A134="","",H133)</f>
        <v/>
      </c>
      <c r="D134" s="18">
        <f>IF(A134="","",IF(A134=$D$6*12,C134+F134,MIN($G$4,C134+F134)))</f>
        <v/>
      </c>
      <c r="E134" s="18">
        <f>IF(A134="","",IF(A134=$D$6*12,0,MIN($D$8+IF(A134=$D$10,$D$9,0),C134+F134-D134)))</f>
        <v/>
      </c>
      <c r="F134" s="18">
        <f>IF(A134="","",ROUND(C134*$D$5/12,2))</f>
        <v/>
      </c>
      <c r="G134" s="18">
        <f>IF(A134="","",D134+E134-F134)</f>
        <v/>
      </c>
      <c r="H134" s="18">
        <f>IF(A134="","",MAX(0,ROUND(C134-G134,2)))</f>
        <v/>
      </c>
    </row>
    <row r="135">
      <c r="A135" s="16">
        <f>IF(A134="","",IF(H134&lt;=0.005,"",A134+1))</f>
        <v/>
      </c>
      <c r="B135" s="17">
        <f>IF(A135="","",EDATE($D$7,A135-1))</f>
        <v/>
      </c>
      <c r="C135" s="18">
        <f>IF(A135="","",H134)</f>
        <v/>
      </c>
      <c r="D135" s="18">
        <f>IF(A135="","",IF(A135=$D$6*12,C135+F135,MIN($G$4,C135+F135)))</f>
        <v/>
      </c>
      <c r="E135" s="18">
        <f>IF(A135="","",IF(A135=$D$6*12,0,MIN($D$8+IF(A135=$D$10,$D$9,0),C135+F135-D135)))</f>
        <v/>
      </c>
      <c r="F135" s="18">
        <f>IF(A135="","",ROUND(C135*$D$5/12,2))</f>
        <v/>
      </c>
      <c r="G135" s="18">
        <f>IF(A135="","",D135+E135-F135)</f>
        <v/>
      </c>
      <c r="H135" s="18">
        <f>IF(A135="","",MAX(0,ROUND(C135-G135,2)))</f>
        <v/>
      </c>
    </row>
    <row r="136">
      <c r="A136" s="16">
        <f>IF(A135="","",IF(H135&lt;=0.005,"",A135+1))</f>
        <v/>
      </c>
      <c r="B136" s="17">
        <f>IF(A136="","",EDATE($D$7,A136-1))</f>
        <v/>
      </c>
      <c r="C136" s="18">
        <f>IF(A136="","",H135)</f>
        <v/>
      </c>
      <c r="D136" s="18">
        <f>IF(A136="","",IF(A136=$D$6*12,C136+F136,MIN($G$4,C136+F136)))</f>
        <v/>
      </c>
      <c r="E136" s="18">
        <f>IF(A136="","",IF(A136=$D$6*12,0,MIN($D$8+IF(A136=$D$10,$D$9,0),C136+F136-D136)))</f>
        <v/>
      </c>
      <c r="F136" s="18">
        <f>IF(A136="","",ROUND(C136*$D$5/12,2))</f>
        <v/>
      </c>
      <c r="G136" s="18">
        <f>IF(A136="","",D136+E136-F136)</f>
        <v/>
      </c>
      <c r="H136" s="18">
        <f>IF(A136="","",MAX(0,ROUND(C136-G136,2)))</f>
        <v/>
      </c>
    </row>
    <row r="137">
      <c r="A137" s="16">
        <f>IF(A136="","",IF(H136&lt;=0.005,"",A136+1))</f>
        <v/>
      </c>
      <c r="B137" s="17">
        <f>IF(A137="","",EDATE($D$7,A137-1))</f>
        <v/>
      </c>
      <c r="C137" s="18">
        <f>IF(A137="","",H136)</f>
        <v/>
      </c>
      <c r="D137" s="18">
        <f>IF(A137="","",IF(A137=$D$6*12,C137+F137,MIN($G$4,C137+F137)))</f>
        <v/>
      </c>
      <c r="E137" s="18">
        <f>IF(A137="","",IF(A137=$D$6*12,0,MIN($D$8+IF(A137=$D$10,$D$9,0),C137+F137-D137)))</f>
        <v/>
      </c>
      <c r="F137" s="18">
        <f>IF(A137="","",ROUND(C137*$D$5/12,2))</f>
        <v/>
      </c>
      <c r="G137" s="18">
        <f>IF(A137="","",D137+E137-F137)</f>
        <v/>
      </c>
      <c r="H137" s="18">
        <f>IF(A137="","",MAX(0,ROUND(C137-G137,2)))</f>
        <v/>
      </c>
    </row>
    <row r="138">
      <c r="A138" s="16">
        <f>IF(A137="","",IF(H137&lt;=0.005,"",A137+1))</f>
        <v/>
      </c>
      <c r="B138" s="17">
        <f>IF(A138="","",EDATE($D$7,A138-1))</f>
        <v/>
      </c>
      <c r="C138" s="18">
        <f>IF(A138="","",H137)</f>
        <v/>
      </c>
      <c r="D138" s="18">
        <f>IF(A138="","",IF(A138=$D$6*12,C138+F138,MIN($G$4,C138+F138)))</f>
        <v/>
      </c>
      <c r="E138" s="18">
        <f>IF(A138="","",IF(A138=$D$6*12,0,MIN($D$8+IF(A138=$D$10,$D$9,0),C138+F138-D138)))</f>
        <v/>
      </c>
      <c r="F138" s="18">
        <f>IF(A138="","",ROUND(C138*$D$5/12,2))</f>
        <v/>
      </c>
      <c r="G138" s="18">
        <f>IF(A138="","",D138+E138-F138)</f>
        <v/>
      </c>
      <c r="H138" s="18">
        <f>IF(A138="","",MAX(0,ROUND(C138-G138,2)))</f>
        <v/>
      </c>
    </row>
    <row r="139">
      <c r="A139" s="16">
        <f>IF(A138="","",IF(H138&lt;=0.005,"",A138+1))</f>
        <v/>
      </c>
      <c r="B139" s="17">
        <f>IF(A139="","",EDATE($D$7,A139-1))</f>
        <v/>
      </c>
      <c r="C139" s="18">
        <f>IF(A139="","",H138)</f>
        <v/>
      </c>
      <c r="D139" s="18">
        <f>IF(A139="","",IF(A139=$D$6*12,C139+F139,MIN($G$4,C139+F139)))</f>
        <v/>
      </c>
      <c r="E139" s="18">
        <f>IF(A139="","",IF(A139=$D$6*12,0,MIN($D$8+IF(A139=$D$10,$D$9,0),C139+F139-D139)))</f>
        <v/>
      </c>
      <c r="F139" s="18">
        <f>IF(A139="","",ROUND(C139*$D$5/12,2))</f>
        <v/>
      </c>
      <c r="G139" s="18">
        <f>IF(A139="","",D139+E139-F139)</f>
        <v/>
      </c>
      <c r="H139" s="18">
        <f>IF(A139="","",MAX(0,ROUND(C139-G139,2)))</f>
        <v/>
      </c>
    </row>
    <row r="140">
      <c r="A140" s="16">
        <f>IF(A139="","",IF(H139&lt;=0.005,"",A139+1))</f>
        <v/>
      </c>
      <c r="B140" s="17">
        <f>IF(A140="","",EDATE($D$7,A140-1))</f>
        <v/>
      </c>
      <c r="C140" s="18">
        <f>IF(A140="","",H139)</f>
        <v/>
      </c>
      <c r="D140" s="18">
        <f>IF(A140="","",IF(A140=$D$6*12,C140+F140,MIN($G$4,C140+F140)))</f>
        <v/>
      </c>
      <c r="E140" s="18">
        <f>IF(A140="","",IF(A140=$D$6*12,0,MIN($D$8+IF(A140=$D$10,$D$9,0),C140+F140-D140)))</f>
        <v/>
      </c>
      <c r="F140" s="18">
        <f>IF(A140="","",ROUND(C140*$D$5/12,2))</f>
        <v/>
      </c>
      <c r="G140" s="18">
        <f>IF(A140="","",D140+E140-F140)</f>
        <v/>
      </c>
      <c r="H140" s="18">
        <f>IF(A140="","",MAX(0,ROUND(C140-G140,2)))</f>
        <v/>
      </c>
    </row>
    <row r="141">
      <c r="A141" s="16">
        <f>IF(A140="","",IF(H140&lt;=0.005,"",A140+1))</f>
        <v/>
      </c>
      <c r="B141" s="17">
        <f>IF(A141="","",EDATE($D$7,A141-1))</f>
        <v/>
      </c>
      <c r="C141" s="18">
        <f>IF(A141="","",H140)</f>
        <v/>
      </c>
      <c r="D141" s="18">
        <f>IF(A141="","",IF(A141=$D$6*12,C141+F141,MIN($G$4,C141+F141)))</f>
        <v/>
      </c>
      <c r="E141" s="18">
        <f>IF(A141="","",IF(A141=$D$6*12,0,MIN($D$8+IF(A141=$D$10,$D$9,0),C141+F141-D141)))</f>
        <v/>
      </c>
      <c r="F141" s="18">
        <f>IF(A141="","",ROUND(C141*$D$5/12,2))</f>
        <v/>
      </c>
      <c r="G141" s="18">
        <f>IF(A141="","",D141+E141-F141)</f>
        <v/>
      </c>
      <c r="H141" s="18">
        <f>IF(A141="","",MAX(0,ROUND(C141-G141,2)))</f>
        <v/>
      </c>
    </row>
    <row r="142">
      <c r="A142" s="16">
        <f>IF(A141="","",IF(H141&lt;=0.005,"",A141+1))</f>
        <v/>
      </c>
      <c r="B142" s="17">
        <f>IF(A142="","",EDATE($D$7,A142-1))</f>
        <v/>
      </c>
      <c r="C142" s="18">
        <f>IF(A142="","",H141)</f>
        <v/>
      </c>
      <c r="D142" s="18">
        <f>IF(A142="","",IF(A142=$D$6*12,C142+F142,MIN($G$4,C142+F142)))</f>
        <v/>
      </c>
      <c r="E142" s="18">
        <f>IF(A142="","",IF(A142=$D$6*12,0,MIN($D$8+IF(A142=$D$10,$D$9,0),C142+F142-D142)))</f>
        <v/>
      </c>
      <c r="F142" s="18">
        <f>IF(A142="","",ROUND(C142*$D$5/12,2))</f>
        <v/>
      </c>
      <c r="G142" s="18">
        <f>IF(A142="","",D142+E142-F142)</f>
        <v/>
      </c>
      <c r="H142" s="18">
        <f>IF(A142="","",MAX(0,ROUND(C142-G142,2)))</f>
        <v/>
      </c>
    </row>
    <row r="143">
      <c r="A143" s="16">
        <f>IF(A142="","",IF(H142&lt;=0.005,"",A142+1))</f>
        <v/>
      </c>
      <c r="B143" s="17">
        <f>IF(A143="","",EDATE($D$7,A143-1))</f>
        <v/>
      </c>
      <c r="C143" s="18">
        <f>IF(A143="","",H142)</f>
        <v/>
      </c>
      <c r="D143" s="18">
        <f>IF(A143="","",IF(A143=$D$6*12,C143+F143,MIN($G$4,C143+F143)))</f>
        <v/>
      </c>
      <c r="E143" s="18">
        <f>IF(A143="","",IF(A143=$D$6*12,0,MIN($D$8+IF(A143=$D$10,$D$9,0),C143+F143-D143)))</f>
        <v/>
      </c>
      <c r="F143" s="18">
        <f>IF(A143="","",ROUND(C143*$D$5/12,2))</f>
        <v/>
      </c>
      <c r="G143" s="18">
        <f>IF(A143="","",D143+E143-F143)</f>
        <v/>
      </c>
      <c r="H143" s="18">
        <f>IF(A143="","",MAX(0,ROUND(C143-G143,2)))</f>
        <v/>
      </c>
    </row>
    <row r="144">
      <c r="A144" s="16">
        <f>IF(A143="","",IF(H143&lt;=0.005,"",A143+1))</f>
        <v/>
      </c>
      <c r="B144" s="17">
        <f>IF(A144="","",EDATE($D$7,A144-1))</f>
        <v/>
      </c>
      <c r="C144" s="18">
        <f>IF(A144="","",H143)</f>
        <v/>
      </c>
      <c r="D144" s="18">
        <f>IF(A144="","",IF(A144=$D$6*12,C144+F144,MIN($G$4,C144+F144)))</f>
        <v/>
      </c>
      <c r="E144" s="18">
        <f>IF(A144="","",IF(A144=$D$6*12,0,MIN($D$8+IF(A144=$D$10,$D$9,0),C144+F144-D144)))</f>
        <v/>
      </c>
      <c r="F144" s="18">
        <f>IF(A144="","",ROUND(C144*$D$5/12,2))</f>
        <v/>
      </c>
      <c r="G144" s="18">
        <f>IF(A144="","",D144+E144-F144)</f>
        <v/>
      </c>
      <c r="H144" s="18">
        <f>IF(A144="","",MAX(0,ROUND(C144-G144,2)))</f>
        <v/>
      </c>
    </row>
    <row r="145">
      <c r="A145" s="16">
        <f>IF(A144="","",IF(H144&lt;=0.005,"",A144+1))</f>
        <v/>
      </c>
      <c r="B145" s="17">
        <f>IF(A145="","",EDATE($D$7,A145-1))</f>
        <v/>
      </c>
      <c r="C145" s="18">
        <f>IF(A145="","",H144)</f>
        <v/>
      </c>
      <c r="D145" s="18">
        <f>IF(A145="","",IF(A145=$D$6*12,C145+F145,MIN($G$4,C145+F145)))</f>
        <v/>
      </c>
      <c r="E145" s="18">
        <f>IF(A145="","",IF(A145=$D$6*12,0,MIN($D$8+IF(A145=$D$10,$D$9,0),C145+F145-D145)))</f>
        <v/>
      </c>
      <c r="F145" s="18">
        <f>IF(A145="","",ROUND(C145*$D$5/12,2))</f>
        <v/>
      </c>
      <c r="G145" s="18">
        <f>IF(A145="","",D145+E145-F145)</f>
        <v/>
      </c>
      <c r="H145" s="18">
        <f>IF(A145="","",MAX(0,ROUND(C145-G145,2)))</f>
        <v/>
      </c>
    </row>
    <row r="146">
      <c r="A146" s="16">
        <f>IF(A145="","",IF(H145&lt;=0.005,"",A145+1))</f>
        <v/>
      </c>
      <c r="B146" s="17">
        <f>IF(A146="","",EDATE($D$7,A146-1))</f>
        <v/>
      </c>
      <c r="C146" s="18">
        <f>IF(A146="","",H145)</f>
        <v/>
      </c>
      <c r="D146" s="18">
        <f>IF(A146="","",IF(A146=$D$6*12,C146+F146,MIN($G$4,C146+F146)))</f>
        <v/>
      </c>
      <c r="E146" s="18">
        <f>IF(A146="","",IF(A146=$D$6*12,0,MIN($D$8+IF(A146=$D$10,$D$9,0),C146+F146-D146)))</f>
        <v/>
      </c>
      <c r="F146" s="18">
        <f>IF(A146="","",ROUND(C146*$D$5/12,2))</f>
        <v/>
      </c>
      <c r="G146" s="18">
        <f>IF(A146="","",D146+E146-F146)</f>
        <v/>
      </c>
      <c r="H146" s="18">
        <f>IF(A146="","",MAX(0,ROUND(C146-G146,2)))</f>
        <v/>
      </c>
    </row>
    <row r="147">
      <c r="A147" s="16">
        <f>IF(A146="","",IF(H146&lt;=0.005,"",A146+1))</f>
        <v/>
      </c>
      <c r="B147" s="17">
        <f>IF(A147="","",EDATE($D$7,A147-1))</f>
        <v/>
      </c>
      <c r="C147" s="18">
        <f>IF(A147="","",H146)</f>
        <v/>
      </c>
      <c r="D147" s="18">
        <f>IF(A147="","",IF(A147=$D$6*12,C147+F147,MIN($G$4,C147+F147)))</f>
        <v/>
      </c>
      <c r="E147" s="18">
        <f>IF(A147="","",IF(A147=$D$6*12,0,MIN($D$8+IF(A147=$D$10,$D$9,0),C147+F147-D147)))</f>
        <v/>
      </c>
      <c r="F147" s="18">
        <f>IF(A147="","",ROUND(C147*$D$5/12,2))</f>
        <v/>
      </c>
      <c r="G147" s="18">
        <f>IF(A147="","",D147+E147-F147)</f>
        <v/>
      </c>
      <c r="H147" s="18">
        <f>IF(A147="","",MAX(0,ROUND(C147-G147,2)))</f>
        <v/>
      </c>
    </row>
    <row r="148">
      <c r="A148" s="16">
        <f>IF(A147="","",IF(H147&lt;=0.005,"",A147+1))</f>
        <v/>
      </c>
      <c r="B148" s="17">
        <f>IF(A148="","",EDATE($D$7,A148-1))</f>
        <v/>
      </c>
      <c r="C148" s="18">
        <f>IF(A148="","",H147)</f>
        <v/>
      </c>
      <c r="D148" s="18">
        <f>IF(A148="","",IF(A148=$D$6*12,C148+F148,MIN($G$4,C148+F148)))</f>
        <v/>
      </c>
      <c r="E148" s="18">
        <f>IF(A148="","",IF(A148=$D$6*12,0,MIN($D$8+IF(A148=$D$10,$D$9,0),C148+F148-D148)))</f>
        <v/>
      </c>
      <c r="F148" s="18">
        <f>IF(A148="","",ROUND(C148*$D$5/12,2))</f>
        <v/>
      </c>
      <c r="G148" s="18">
        <f>IF(A148="","",D148+E148-F148)</f>
        <v/>
      </c>
      <c r="H148" s="18">
        <f>IF(A148="","",MAX(0,ROUND(C148-G148,2)))</f>
        <v/>
      </c>
    </row>
    <row r="149">
      <c r="A149" s="16">
        <f>IF(A148="","",IF(H148&lt;=0.005,"",A148+1))</f>
        <v/>
      </c>
      <c r="B149" s="17">
        <f>IF(A149="","",EDATE($D$7,A149-1))</f>
        <v/>
      </c>
      <c r="C149" s="18">
        <f>IF(A149="","",H148)</f>
        <v/>
      </c>
      <c r="D149" s="18">
        <f>IF(A149="","",IF(A149=$D$6*12,C149+F149,MIN($G$4,C149+F149)))</f>
        <v/>
      </c>
      <c r="E149" s="18">
        <f>IF(A149="","",IF(A149=$D$6*12,0,MIN($D$8+IF(A149=$D$10,$D$9,0),C149+F149-D149)))</f>
        <v/>
      </c>
      <c r="F149" s="18">
        <f>IF(A149="","",ROUND(C149*$D$5/12,2))</f>
        <v/>
      </c>
      <c r="G149" s="18">
        <f>IF(A149="","",D149+E149-F149)</f>
        <v/>
      </c>
      <c r="H149" s="18">
        <f>IF(A149="","",MAX(0,ROUND(C149-G149,2)))</f>
        <v/>
      </c>
    </row>
    <row r="150">
      <c r="A150" s="16">
        <f>IF(A149="","",IF(H149&lt;=0.005,"",A149+1))</f>
        <v/>
      </c>
      <c r="B150" s="17">
        <f>IF(A150="","",EDATE($D$7,A150-1))</f>
        <v/>
      </c>
      <c r="C150" s="18">
        <f>IF(A150="","",H149)</f>
        <v/>
      </c>
      <c r="D150" s="18">
        <f>IF(A150="","",IF(A150=$D$6*12,C150+F150,MIN($G$4,C150+F150)))</f>
        <v/>
      </c>
      <c r="E150" s="18">
        <f>IF(A150="","",IF(A150=$D$6*12,0,MIN($D$8+IF(A150=$D$10,$D$9,0),C150+F150-D150)))</f>
        <v/>
      </c>
      <c r="F150" s="18">
        <f>IF(A150="","",ROUND(C150*$D$5/12,2))</f>
        <v/>
      </c>
      <c r="G150" s="18">
        <f>IF(A150="","",D150+E150-F150)</f>
        <v/>
      </c>
      <c r="H150" s="18">
        <f>IF(A150="","",MAX(0,ROUND(C150-G150,2)))</f>
        <v/>
      </c>
    </row>
    <row r="151">
      <c r="A151" s="16">
        <f>IF(A150="","",IF(H150&lt;=0.005,"",A150+1))</f>
        <v/>
      </c>
      <c r="B151" s="17">
        <f>IF(A151="","",EDATE($D$7,A151-1))</f>
        <v/>
      </c>
      <c r="C151" s="18">
        <f>IF(A151="","",H150)</f>
        <v/>
      </c>
      <c r="D151" s="18">
        <f>IF(A151="","",IF(A151=$D$6*12,C151+F151,MIN($G$4,C151+F151)))</f>
        <v/>
      </c>
      <c r="E151" s="18">
        <f>IF(A151="","",IF(A151=$D$6*12,0,MIN($D$8+IF(A151=$D$10,$D$9,0),C151+F151-D151)))</f>
        <v/>
      </c>
      <c r="F151" s="18">
        <f>IF(A151="","",ROUND(C151*$D$5/12,2))</f>
        <v/>
      </c>
      <c r="G151" s="18">
        <f>IF(A151="","",D151+E151-F151)</f>
        <v/>
      </c>
      <c r="H151" s="18">
        <f>IF(A151="","",MAX(0,ROUND(C151-G151,2)))</f>
        <v/>
      </c>
    </row>
    <row r="152">
      <c r="A152" s="16">
        <f>IF(A151="","",IF(H151&lt;=0.005,"",A151+1))</f>
        <v/>
      </c>
      <c r="B152" s="17">
        <f>IF(A152="","",EDATE($D$7,A152-1))</f>
        <v/>
      </c>
      <c r="C152" s="18">
        <f>IF(A152="","",H151)</f>
        <v/>
      </c>
      <c r="D152" s="18">
        <f>IF(A152="","",IF(A152=$D$6*12,C152+F152,MIN($G$4,C152+F152)))</f>
        <v/>
      </c>
      <c r="E152" s="18">
        <f>IF(A152="","",IF(A152=$D$6*12,0,MIN($D$8+IF(A152=$D$10,$D$9,0),C152+F152-D152)))</f>
        <v/>
      </c>
      <c r="F152" s="18">
        <f>IF(A152="","",ROUND(C152*$D$5/12,2))</f>
        <v/>
      </c>
      <c r="G152" s="18">
        <f>IF(A152="","",D152+E152-F152)</f>
        <v/>
      </c>
      <c r="H152" s="18">
        <f>IF(A152="","",MAX(0,ROUND(C152-G152,2)))</f>
        <v/>
      </c>
    </row>
    <row r="153">
      <c r="A153" s="16">
        <f>IF(A152="","",IF(H152&lt;=0.005,"",A152+1))</f>
        <v/>
      </c>
      <c r="B153" s="17">
        <f>IF(A153="","",EDATE($D$7,A153-1))</f>
        <v/>
      </c>
      <c r="C153" s="18">
        <f>IF(A153="","",H152)</f>
        <v/>
      </c>
      <c r="D153" s="18">
        <f>IF(A153="","",IF(A153=$D$6*12,C153+F153,MIN($G$4,C153+F153)))</f>
        <v/>
      </c>
      <c r="E153" s="18">
        <f>IF(A153="","",IF(A153=$D$6*12,0,MIN($D$8+IF(A153=$D$10,$D$9,0),C153+F153-D153)))</f>
        <v/>
      </c>
      <c r="F153" s="18">
        <f>IF(A153="","",ROUND(C153*$D$5/12,2))</f>
        <v/>
      </c>
      <c r="G153" s="18">
        <f>IF(A153="","",D153+E153-F153)</f>
        <v/>
      </c>
      <c r="H153" s="18">
        <f>IF(A153="","",MAX(0,ROUND(C153-G153,2)))</f>
        <v/>
      </c>
    </row>
    <row r="154">
      <c r="A154" s="16">
        <f>IF(A153="","",IF(H153&lt;=0.005,"",A153+1))</f>
        <v/>
      </c>
      <c r="B154" s="17">
        <f>IF(A154="","",EDATE($D$7,A154-1))</f>
        <v/>
      </c>
      <c r="C154" s="18">
        <f>IF(A154="","",H153)</f>
        <v/>
      </c>
      <c r="D154" s="18">
        <f>IF(A154="","",IF(A154=$D$6*12,C154+F154,MIN($G$4,C154+F154)))</f>
        <v/>
      </c>
      <c r="E154" s="18">
        <f>IF(A154="","",IF(A154=$D$6*12,0,MIN($D$8+IF(A154=$D$10,$D$9,0),C154+F154-D154)))</f>
        <v/>
      </c>
      <c r="F154" s="18">
        <f>IF(A154="","",ROUND(C154*$D$5/12,2))</f>
        <v/>
      </c>
      <c r="G154" s="18">
        <f>IF(A154="","",D154+E154-F154)</f>
        <v/>
      </c>
      <c r="H154" s="18">
        <f>IF(A154="","",MAX(0,ROUND(C154-G154,2)))</f>
        <v/>
      </c>
    </row>
    <row r="155">
      <c r="A155" s="16">
        <f>IF(A154="","",IF(H154&lt;=0.005,"",A154+1))</f>
        <v/>
      </c>
      <c r="B155" s="17">
        <f>IF(A155="","",EDATE($D$7,A155-1))</f>
        <v/>
      </c>
      <c r="C155" s="18">
        <f>IF(A155="","",H154)</f>
        <v/>
      </c>
      <c r="D155" s="18">
        <f>IF(A155="","",IF(A155=$D$6*12,C155+F155,MIN($G$4,C155+F155)))</f>
        <v/>
      </c>
      <c r="E155" s="18">
        <f>IF(A155="","",IF(A155=$D$6*12,0,MIN($D$8+IF(A155=$D$10,$D$9,0),C155+F155-D155)))</f>
        <v/>
      </c>
      <c r="F155" s="18">
        <f>IF(A155="","",ROUND(C155*$D$5/12,2))</f>
        <v/>
      </c>
      <c r="G155" s="18">
        <f>IF(A155="","",D155+E155-F155)</f>
        <v/>
      </c>
      <c r="H155" s="18">
        <f>IF(A155="","",MAX(0,ROUND(C155-G155,2)))</f>
        <v/>
      </c>
    </row>
    <row r="156">
      <c r="A156" s="16">
        <f>IF(A155="","",IF(H155&lt;=0.005,"",A155+1))</f>
        <v/>
      </c>
      <c r="B156" s="17">
        <f>IF(A156="","",EDATE($D$7,A156-1))</f>
        <v/>
      </c>
      <c r="C156" s="18">
        <f>IF(A156="","",H155)</f>
        <v/>
      </c>
      <c r="D156" s="18">
        <f>IF(A156="","",IF(A156=$D$6*12,C156+F156,MIN($G$4,C156+F156)))</f>
        <v/>
      </c>
      <c r="E156" s="18">
        <f>IF(A156="","",IF(A156=$D$6*12,0,MIN($D$8+IF(A156=$D$10,$D$9,0),C156+F156-D156)))</f>
        <v/>
      </c>
      <c r="F156" s="18">
        <f>IF(A156="","",ROUND(C156*$D$5/12,2))</f>
        <v/>
      </c>
      <c r="G156" s="18">
        <f>IF(A156="","",D156+E156-F156)</f>
        <v/>
      </c>
      <c r="H156" s="18">
        <f>IF(A156="","",MAX(0,ROUND(C156-G156,2)))</f>
        <v/>
      </c>
    </row>
    <row r="157">
      <c r="A157" s="16">
        <f>IF(A156="","",IF(H156&lt;=0.005,"",A156+1))</f>
        <v/>
      </c>
      <c r="B157" s="17">
        <f>IF(A157="","",EDATE($D$7,A157-1))</f>
        <v/>
      </c>
      <c r="C157" s="18">
        <f>IF(A157="","",H156)</f>
        <v/>
      </c>
      <c r="D157" s="18">
        <f>IF(A157="","",IF(A157=$D$6*12,C157+F157,MIN($G$4,C157+F157)))</f>
        <v/>
      </c>
      <c r="E157" s="18">
        <f>IF(A157="","",IF(A157=$D$6*12,0,MIN($D$8+IF(A157=$D$10,$D$9,0),C157+F157-D157)))</f>
        <v/>
      </c>
      <c r="F157" s="18">
        <f>IF(A157="","",ROUND(C157*$D$5/12,2))</f>
        <v/>
      </c>
      <c r="G157" s="18">
        <f>IF(A157="","",D157+E157-F157)</f>
        <v/>
      </c>
      <c r="H157" s="18">
        <f>IF(A157="","",MAX(0,ROUND(C157-G157,2)))</f>
        <v/>
      </c>
    </row>
    <row r="158">
      <c r="A158" s="16">
        <f>IF(A157="","",IF(H157&lt;=0.005,"",A157+1))</f>
        <v/>
      </c>
      <c r="B158" s="17">
        <f>IF(A158="","",EDATE($D$7,A158-1))</f>
        <v/>
      </c>
      <c r="C158" s="18">
        <f>IF(A158="","",H157)</f>
        <v/>
      </c>
      <c r="D158" s="18">
        <f>IF(A158="","",IF(A158=$D$6*12,C158+F158,MIN($G$4,C158+F158)))</f>
        <v/>
      </c>
      <c r="E158" s="18">
        <f>IF(A158="","",IF(A158=$D$6*12,0,MIN($D$8+IF(A158=$D$10,$D$9,0),C158+F158-D158)))</f>
        <v/>
      </c>
      <c r="F158" s="18">
        <f>IF(A158="","",ROUND(C158*$D$5/12,2))</f>
        <v/>
      </c>
      <c r="G158" s="18">
        <f>IF(A158="","",D158+E158-F158)</f>
        <v/>
      </c>
      <c r="H158" s="18">
        <f>IF(A158="","",MAX(0,ROUND(C158-G158,2)))</f>
        <v/>
      </c>
    </row>
    <row r="159">
      <c r="A159" s="16">
        <f>IF(A158="","",IF(H158&lt;=0.005,"",A158+1))</f>
        <v/>
      </c>
      <c r="B159" s="17">
        <f>IF(A159="","",EDATE($D$7,A159-1))</f>
        <v/>
      </c>
      <c r="C159" s="18">
        <f>IF(A159="","",H158)</f>
        <v/>
      </c>
      <c r="D159" s="18">
        <f>IF(A159="","",IF(A159=$D$6*12,C159+F159,MIN($G$4,C159+F159)))</f>
        <v/>
      </c>
      <c r="E159" s="18">
        <f>IF(A159="","",IF(A159=$D$6*12,0,MIN($D$8+IF(A159=$D$10,$D$9,0),C159+F159-D159)))</f>
        <v/>
      </c>
      <c r="F159" s="18">
        <f>IF(A159="","",ROUND(C159*$D$5/12,2))</f>
        <v/>
      </c>
      <c r="G159" s="18">
        <f>IF(A159="","",D159+E159-F159)</f>
        <v/>
      </c>
      <c r="H159" s="18">
        <f>IF(A159="","",MAX(0,ROUND(C159-G159,2)))</f>
        <v/>
      </c>
    </row>
    <row r="160">
      <c r="A160" s="16">
        <f>IF(A159="","",IF(H159&lt;=0.005,"",A159+1))</f>
        <v/>
      </c>
      <c r="B160" s="17">
        <f>IF(A160="","",EDATE($D$7,A160-1))</f>
        <v/>
      </c>
      <c r="C160" s="18">
        <f>IF(A160="","",H159)</f>
        <v/>
      </c>
      <c r="D160" s="18">
        <f>IF(A160="","",IF(A160=$D$6*12,C160+F160,MIN($G$4,C160+F160)))</f>
        <v/>
      </c>
      <c r="E160" s="18">
        <f>IF(A160="","",IF(A160=$D$6*12,0,MIN($D$8+IF(A160=$D$10,$D$9,0),C160+F160-D160)))</f>
        <v/>
      </c>
      <c r="F160" s="18">
        <f>IF(A160="","",ROUND(C160*$D$5/12,2))</f>
        <v/>
      </c>
      <c r="G160" s="18">
        <f>IF(A160="","",D160+E160-F160)</f>
        <v/>
      </c>
      <c r="H160" s="18">
        <f>IF(A160="","",MAX(0,ROUND(C160-G160,2)))</f>
        <v/>
      </c>
    </row>
    <row r="161">
      <c r="A161" s="16">
        <f>IF(A160="","",IF(H160&lt;=0.005,"",A160+1))</f>
        <v/>
      </c>
      <c r="B161" s="17">
        <f>IF(A161="","",EDATE($D$7,A161-1))</f>
        <v/>
      </c>
      <c r="C161" s="18">
        <f>IF(A161="","",H160)</f>
        <v/>
      </c>
      <c r="D161" s="18">
        <f>IF(A161="","",IF(A161=$D$6*12,C161+F161,MIN($G$4,C161+F161)))</f>
        <v/>
      </c>
      <c r="E161" s="18">
        <f>IF(A161="","",IF(A161=$D$6*12,0,MIN($D$8+IF(A161=$D$10,$D$9,0),C161+F161-D161)))</f>
        <v/>
      </c>
      <c r="F161" s="18">
        <f>IF(A161="","",ROUND(C161*$D$5/12,2))</f>
        <v/>
      </c>
      <c r="G161" s="18">
        <f>IF(A161="","",D161+E161-F161)</f>
        <v/>
      </c>
      <c r="H161" s="18">
        <f>IF(A161="","",MAX(0,ROUND(C161-G161,2)))</f>
        <v/>
      </c>
    </row>
    <row r="162">
      <c r="A162" s="16">
        <f>IF(A161="","",IF(H161&lt;=0.005,"",A161+1))</f>
        <v/>
      </c>
      <c r="B162" s="17">
        <f>IF(A162="","",EDATE($D$7,A162-1))</f>
        <v/>
      </c>
      <c r="C162" s="18">
        <f>IF(A162="","",H161)</f>
        <v/>
      </c>
      <c r="D162" s="18">
        <f>IF(A162="","",IF(A162=$D$6*12,C162+F162,MIN($G$4,C162+F162)))</f>
        <v/>
      </c>
      <c r="E162" s="18">
        <f>IF(A162="","",IF(A162=$D$6*12,0,MIN($D$8+IF(A162=$D$10,$D$9,0),C162+F162-D162)))</f>
        <v/>
      </c>
      <c r="F162" s="18">
        <f>IF(A162="","",ROUND(C162*$D$5/12,2))</f>
        <v/>
      </c>
      <c r="G162" s="18">
        <f>IF(A162="","",D162+E162-F162)</f>
        <v/>
      </c>
      <c r="H162" s="18">
        <f>IF(A162="","",MAX(0,ROUND(C162-G162,2)))</f>
        <v/>
      </c>
    </row>
    <row r="163">
      <c r="A163" s="16">
        <f>IF(A162="","",IF(H162&lt;=0.005,"",A162+1))</f>
        <v/>
      </c>
      <c r="B163" s="17">
        <f>IF(A163="","",EDATE($D$7,A163-1))</f>
        <v/>
      </c>
      <c r="C163" s="18">
        <f>IF(A163="","",H162)</f>
        <v/>
      </c>
      <c r="D163" s="18">
        <f>IF(A163="","",IF(A163=$D$6*12,C163+F163,MIN($G$4,C163+F163)))</f>
        <v/>
      </c>
      <c r="E163" s="18">
        <f>IF(A163="","",IF(A163=$D$6*12,0,MIN($D$8+IF(A163=$D$10,$D$9,0),C163+F163-D163)))</f>
        <v/>
      </c>
      <c r="F163" s="18">
        <f>IF(A163="","",ROUND(C163*$D$5/12,2))</f>
        <v/>
      </c>
      <c r="G163" s="18">
        <f>IF(A163="","",D163+E163-F163)</f>
        <v/>
      </c>
      <c r="H163" s="18">
        <f>IF(A163="","",MAX(0,ROUND(C163-G163,2)))</f>
        <v/>
      </c>
    </row>
    <row r="164">
      <c r="A164" s="16">
        <f>IF(A163="","",IF(H163&lt;=0.005,"",A163+1))</f>
        <v/>
      </c>
      <c r="B164" s="17">
        <f>IF(A164="","",EDATE($D$7,A164-1))</f>
        <v/>
      </c>
      <c r="C164" s="18">
        <f>IF(A164="","",H163)</f>
        <v/>
      </c>
      <c r="D164" s="18">
        <f>IF(A164="","",IF(A164=$D$6*12,C164+F164,MIN($G$4,C164+F164)))</f>
        <v/>
      </c>
      <c r="E164" s="18">
        <f>IF(A164="","",IF(A164=$D$6*12,0,MIN($D$8+IF(A164=$D$10,$D$9,0),C164+F164-D164)))</f>
        <v/>
      </c>
      <c r="F164" s="18">
        <f>IF(A164="","",ROUND(C164*$D$5/12,2))</f>
        <v/>
      </c>
      <c r="G164" s="18">
        <f>IF(A164="","",D164+E164-F164)</f>
        <v/>
      </c>
      <c r="H164" s="18">
        <f>IF(A164="","",MAX(0,ROUND(C164-G164,2)))</f>
        <v/>
      </c>
    </row>
    <row r="165">
      <c r="A165" s="16">
        <f>IF(A164="","",IF(H164&lt;=0.005,"",A164+1))</f>
        <v/>
      </c>
      <c r="B165" s="17">
        <f>IF(A165="","",EDATE($D$7,A165-1))</f>
        <v/>
      </c>
      <c r="C165" s="18">
        <f>IF(A165="","",H164)</f>
        <v/>
      </c>
      <c r="D165" s="18">
        <f>IF(A165="","",IF(A165=$D$6*12,C165+F165,MIN($G$4,C165+F165)))</f>
        <v/>
      </c>
      <c r="E165" s="18">
        <f>IF(A165="","",IF(A165=$D$6*12,0,MIN($D$8+IF(A165=$D$10,$D$9,0),C165+F165-D165)))</f>
        <v/>
      </c>
      <c r="F165" s="18">
        <f>IF(A165="","",ROUND(C165*$D$5/12,2))</f>
        <v/>
      </c>
      <c r="G165" s="18">
        <f>IF(A165="","",D165+E165-F165)</f>
        <v/>
      </c>
      <c r="H165" s="18">
        <f>IF(A165="","",MAX(0,ROUND(C165-G165,2)))</f>
        <v/>
      </c>
    </row>
    <row r="166">
      <c r="A166" s="16">
        <f>IF(A165="","",IF(H165&lt;=0.005,"",A165+1))</f>
        <v/>
      </c>
      <c r="B166" s="17">
        <f>IF(A166="","",EDATE($D$7,A166-1))</f>
        <v/>
      </c>
      <c r="C166" s="18">
        <f>IF(A166="","",H165)</f>
        <v/>
      </c>
      <c r="D166" s="18">
        <f>IF(A166="","",IF(A166=$D$6*12,C166+F166,MIN($G$4,C166+F166)))</f>
        <v/>
      </c>
      <c r="E166" s="18">
        <f>IF(A166="","",IF(A166=$D$6*12,0,MIN($D$8+IF(A166=$D$10,$D$9,0),C166+F166-D166)))</f>
        <v/>
      </c>
      <c r="F166" s="18">
        <f>IF(A166="","",ROUND(C166*$D$5/12,2))</f>
        <v/>
      </c>
      <c r="G166" s="18">
        <f>IF(A166="","",D166+E166-F166)</f>
        <v/>
      </c>
      <c r="H166" s="18">
        <f>IF(A166="","",MAX(0,ROUND(C166-G166,2)))</f>
        <v/>
      </c>
    </row>
    <row r="167">
      <c r="A167" s="16">
        <f>IF(A166="","",IF(H166&lt;=0.005,"",A166+1))</f>
        <v/>
      </c>
      <c r="B167" s="17">
        <f>IF(A167="","",EDATE($D$7,A167-1))</f>
        <v/>
      </c>
      <c r="C167" s="18">
        <f>IF(A167="","",H166)</f>
        <v/>
      </c>
      <c r="D167" s="18">
        <f>IF(A167="","",IF(A167=$D$6*12,C167+F167,MIN($G$4,C167+F167)))</f>
        <v/>
      </c>
      <c r="E167" s="18">
        <f>IF(A167="","",IF(A167=$D$6*12,0,MIN($D$8+IF(A167=$D$10,$D$9,0),C167+F167-D167)))</f>
        <v/>
      </c>
      <c r="F167" s="18">
        <f>IF(A167="","",ROUND(C167*$D$5/12,2))</f>
        <v/>
      </c>
      <c r="G167" s="18">
        <f>IF(A167="","",D167+E167-F167)</f>
        <v/>
      </c>
      <c r="H167" s="18">
        <f>IF(A167="","",MAX(0,ROUND(C167-G167,2)))</f>
        <v/>
      </c>
    </row>
    <row r="168">
      <c r="A168" s="16">
        <f>IF(A167="","",IF(H167&lt;=0.005,"",A167+1))</f>
        <v/>
      </c>
      <c r="B168" s="17">
        <f>IF(A168="","",EDATE($D$7,A168-1))</f>
        <v/>
      </c>
      <c r="C168" s="18">
        <f>IF(A168="","",H167)</f>
        <v/>
      </c>
      <c r="D168" s="18">
        <f>IF(A168="","",IF(A168=$D$6*12,C168+F168,MIN($G$4,C168+F168)))</f>
        <v/>
      </c>
      <c r="E168" s="18">
        <f>IF(A168="","",IF(A168=$D$6*12,0,MIN($D$8+IF(A168=$D$10,$D$9,0),C168+F168-D168)))</f>
        <v/>
      </c>
      <c r="F168" s="18">
        <f>IF(A168="","",ROUND(C168*$D$5/12,2))</f>
        <v/>
      </c>
      <c r="G168" s="18">
        <f>IF(A168="","",D168+E168-F168)</f>
        <v/>
      </c>
      <c r="H168" s="18">
        <f>IF(A168="","",MAX(0,ROUND(C168-G168,2)))</f>
        <v/>
      </c>
    </row>
    <row r="169">
      <c r="A169" s="16">
        <f>IF(A168="","",IF(H168&lt;=0.005,"",A168+1))</f>
        <v/>
      </c>
      <c r="B169" s="17">
        <f>IF(A169="","",EDATE($D$7,A169-1))</f>
        <v/>
      </c>
      <c r="C169" s="18">
        <f>IF(A169="","",H168)</f>
        <v/>
      </c>
      <c r="D169" s="18">
        <f>IF(A169="","",IF(A169=$D$6*12,C169+F169,MIN($G$4,C169+F169)))</f>
        <v/>
      </c>
      <c r="E169" s="18">
        <f>IF(A169="","",IF(A169=$D$6*12,0,MIN($D$8+IF(A169=$D$10,$D$9,0),C169+F169-D169)))</f>
        <v/>
      </c>
      <c r="F169" s="18">
        <f>IF(A169="","",ROUND(C169*$D$5/12,2))</f>
        <v/>
      </c>
      <c r="G169" s="18">
        <f>IF(A169="","",D169+E169-F169)</f>
        <v/>
      </c>
      <c r="H169" s="18">
        <f>IF(A169="","",MAX(0,ROUND(C169-G169,2)))</f>
        <v/>
      </c>
    </row>
    <row r="170">
      <c r="A170" s="16">
        <f>IF(A169="","",IF(H169&lt;=0.005,"",A169+1))</f>
        <v/>
      </c>
      <c r="B170" s="17">
        <f>IF(A170="","",EDATE($D$7,A170-1))</f>
        <v/>
      </c>
      <c r="C170" s="18">
        <f>IF(A170="","",H169)</f>
        <v/>
      </c>
      <c r="D170" s="18">
        <f>IF(A170="","",IF(A170=$D$6*12,C170+F170,MIN($G$4,C170+F170)))</f>
        <v/>
      </c>
      <c r="E170" s="18">
        <f>IF(A170="","",IF(A170=$D$6*12,0,MIN($D$8+IF(A170=$D$10,$D$9,0),C170+F170-D170)))</f>
        <v/>
      </c>
      <c r="F170" s="18">
        <f>IF(A170="","",ROUND(C170*$D$5/12,2))</f>
        <v/>
      </c>
      <c r="G170" s="18">
        <f>IF(A170="","",D170+E170-F170)</f>
        <v/>
      </c>
      <c r="H170" s="18">
        <f>IF(A170="","",MAX(0,ROUND(C170-G170,2)))</f>
        <v/>
      </c>
    </row>
    <row r="171">
      <c r="A171" s="16">
        <f>IF(A170="","",IF(H170&lt;=0.005,"",A170+1))</f>
        <v/>
      </c>
      <c r="B171" s="17">
        <f>IF(A171="","",EDATE($D$7,A171-1))</f>
        <v/>
      </c>
      <c r="C171" s="18">
        <f>IF(A171="","",H170)</f>
        <v/>
      </c>
      <c r="D171" s="18">
        <f>IF(A171="","",IF(A171=$D$6*12,C171+F171,MIN($G$4,C171+F171)))</f>
        <v/>
      </c>
      <c r="E171" s="18">
        <f>IF(A171="","",IF(A171=$D$6*12,0,MIN($D$8+IF(A171=$D$10,$D$9,0),C171+F171-D171)))</f>
        <v/>
      </c>
      <c r="F171" s="18">
        <f>IF(A171="","",ROUND(C171*$D$5/12,2))</f>
        <v/>
      </c>
      <c r="G171" s="18">
        <f>IF(A171="","",D171+E171-F171)</f>
        <v/>
      </c>
      <c r="H171" s="18">
        <f>IF(A171="","",MAX(0,ROUND(C171-G171,2)))</f>
        <v/>
      </c>
    </row>
    <row r="172">
      <c r="A172" s="16">
        <f>IF(A171="","",IF(H171&lt;=0.005,"",A171+1))</f>
        <v/>
      </c>
      <c r="B172" s="17">
        <f>IF(A172="","",EDATE($D$7,A172-1))</f>
        <v/>
      </c>
      <c r="C172" s="18">
        <f>IF(A172="","",H171)</f>
        <v/>
      </c>
      <c r="D172" s="18">
        <f>IF(A172="","",IF(A172=$D$6*12,C172+F172,MIN($G$4,C172+F172)))</f>
        <v/>
      </c>
      <c r="E172" s="18">
        <f>IF(A172="","",IF(A172=$D$6*12,0,MIN($D$8+IF(A172=$D$10,$D$9,0),C172+F172-D172)))</f>
        <v/>
      </c>
      <c r="F172" s="18">
        <f>IF(A172="","",ROUND(C172*$D$5/12,2))</f>
        <v/>
      </c>
      <c r="G172" s="18">
        <f>IF(A172="","",D172+E172-F172)</f>
        <v/>
      </c>
      <c r="H172" s="18">
        <f>IF(A172="","",MAX(0,ROUND(C172-G172,2)))</f>
        <v/>
      </c>
    </row>
    <row r="173">
      <c r="A173" s="16">
        <f>IF(A172="","",IF(H172&lt;=0.005,"",A172+1))</f>
        <v/>
      </c>
      <c r="B173" s="17">
        <f>IF(A173="","",EDATE($D$7,A173-1))</f>
        <v/>
      </c>
      <c r="C173" s="18">
        <f>IF(A173="","",H172)</f>
        <v/>
      </c>
      <c r="D173" s="18">
        <f>IF(A173="","",IF(A173=$D$6*12,C173+F173,MIN($G$4,C173+F173)))</f>
        <v/>
      </c>
      <c r="E173" s="18">
        <f>IF(A173="","",IF(A173=$D$6*12,0,MIN($D$8+IF(A173=$D$10,$D$9,0),C173+F173-D173)))</f>
        <v/>
      </c>
      <c r="F173" s="18">
        <f>IF(A173="","",ROUND(C173*$D$5/12,2))</f>
        <v/>
      </c>
      <c r="G173" s="18">
        <f>IF(A173="","",D173+E173-F173)</f>
        <v/>
      </c>
      <c r="H173" s="18">
        <f>IF(A173="","",MAX(0,ROUND(C173-G173,2)))</f>
        <v/>
      </c>
    </row>
    <row r="174">
      <c r="A174" s="16">
        <f>IF(A173="","",IF(H173&lt;=0.005,"",A173+1))</f>
        <v/>
      </c>
      <c r="B174" s="17">
        <f>IF(A174="","",EDATE($D$7,A174-1))</f>
        <v/>
      </c>
      <c r="C174" s="18">
        <f>IF(A174="","",H173)</f>
        <v/>
      </c>
      <c r="D174" s="18">
        <f>IF(A174="","",IF(A174=$D$6*12,C174+F174,MIN($G$4,C174+F174)))</f>
        <v/>
      </c>
      <c r="E174" s="18">
        <f>IF(A174="","",IF(A174=$D$6*12,0,MIN($D$8+IF(A174=$D$10,$D$9,0),C174+F174-D174)))</f>
        <v/>
      </c>
      <c r="F174" s="18">
        <f>IF(A174="","",ROUND(C174*$D$5/12,2))</f>
        <v/>
      </c>
      <c r="G174" s="18">
        <f>IF(A174="","",D174+E174-F174)</f>
        <v/>
      </c>
      <c r="H174" s="18">
        <f>IF(A174="","",MAX(0,ROUND(C174-G174,2)))</f>
        <v/>
      </c>
    </row>
    <row r="175">
      <c r="A175" s="16">
        <f>IF(A174="","",IF(H174&lt;=0.005,"",A174+1))</f>
        <v/>
      </c>
      <c r="B175" s="17">
        <f>IF(A175="","",EDATE($D$7,A175-1))</f>
        <v/>
      </c>
      <c r="C175" s="18">
        <f>IF(A175="","",H174)</f>
        <v/>
      </c>
      <c r="D175" s="18">
        <f>IF(A175="","",IF(A175=$D$6*12,C175+F175,MIN($G$4,C175+F175)))</f>
        <v/>
      </c>
      <c r="E175" s="18">
        <f>IF(A175="","",IF(A175=$D$6*12,0,MIN($D$8+IF(A175=$D$10,$D$9,0),C175+F175-D175)))</f>
        <v/>
      </c>
      <c r="F175" s="18">
        <f>IF(A175="","",ROUND(C175*$D$5/12,2))</f>
        <v/>
      </c>
      <c r="G175" s="18">
        <f>IF(A175="","",D175+E175-F175)</f>
        <v/>
      </c>
      <c r="H175" s="18">
        <f>IF(A175="","",MAX(0,ROUND(C175-G175,2)))</f>
        <v/>
      </c>
    </row>
    <row r="176">
      <c r="A176" s="16">
        <f>IF(A175="","",IF(H175&lt;=0.005,"",A175+1))</f>
        <v/>
      </c>
      <c r="B176" s="17">
        <f>IF(A176="","",EDATE($D$7,A176-1))</f>
        <v/>
      </c>
      <c r="C176" s="18">
        <f>IF(A176="","",H175)</f>
        <v/>
      </c>
      <c r="D176" s="18">
        <f>IF(A176="","",IF(A176=$D$6*12,C176+F176,MIN($G$4,C176+F176)))</f>
        <v/>
      </c>
      <c r="E176" s="18">
        <f>IF(A176="","",IF(A176=$D$6*12,0,MIN($D$8+IF(A176=$D$10,$D$9,0),C176+F176-D176)))</f>
        <v/>
      </c>
      <c r="F176" s="18">
        <f>IF(A176="","",ROUND(C176*$D$5/12,2))</f>
        <v/>
      </c>
      <c r="G176" s="18">
        <f>IF(A176="","",D176+E176-F176)</f>
        <v/>
      </c>
      <c r="H176" s="18">
        <f>IF(A176="","",MAX(0,ROUND(C176-G176,2)))</f>
        <v/>
      </c>
    </row>
    <row r="177">
      <c r="A177" s="16">
        <f>IF(A176="","",IF(H176&lt;=0.005,"",A176+1))</f>
        <v/>
      </c>
      <c r="B177" s="17">
        <f>IF(A177="","",EDATE($D$7,A177-1))</f>
        <v/>
      </c>
      <c r="C177" s="18">
        <f>IF(A177="","",H176)</f>
        <v/>
      </c>
      <c r="D177" s="18">
        <f>IF(A177="","",IF(A177=$D$6*12,C177+F177,MIN($G$4,C177+F177)))</f>
        <v/>
      </c>
      <c r="E177" s="18">
        <f>IF(A177="","",IF(A177=$D$6*12,0,MIN($D$8+IF(A177=$D$10,$D$9,0),C177+F177-D177)))</f>
        <v/>
      </c>
      <c r="F177" s="18">
        <f>IF(A177="","",ROUND(C177*$D$5/12,2))</f>
        <v/>
      </c>
      <c r="G177" s="18">
        <f>IF(A177="","",D177+E177-F177)</f>
        <v/>
      </c>
      <c r="H177" s="18">
        <f>IF(A177="","",MAX(0,ROUND(C177-G177,2)))</f>
        <v/>
      </c>
    </row>
    <row r="178">
      <c r="A178" s="16">
        <f>IF(A177="","",IF(H177&lt;=0.005,"",A177+1))</f>
        <v/>
      </c>
      <c r="B178" s="17">
        <f>IF(A178="","",EDATE($D$7,A178-1))</f>
        <v/>
      </c>
      <c r="C178" s="18">
        <f>IF(A178="","",H177)</f>
        <v/>
      </c>
      <c r="D178" s="18">
        <f>IF(A178="","",IF(A178=$D$6*12,C178+F178,MIN($G$4,C178+F178)))</f>
        <v/>
      </c>
      <c r="E178" s="18">
        <f>IF(A178="","",IF(A178=$D$6*12,0,MIN($D$8+IF(A178=$D$10,$D$9,0),C178+F178-D178)))</f>
        <v/>
      </c>
      <c r="F178" s="18">
        <f>IF(A178="","",ROUND(C178*$D$5/12,2))</f>
        <v/>
      </c>
      <c r="G178" s="18">
        <f>IF(A178="","",D178+E178-F178)</f>
        <v/>
      </c>
      <c r="H178" s="18">
        <f>IF(A178="","",MAX(0,ROUND(C178-G178,2)))</f>
        <v/>
      </c>
    </row>
    <row r="179">
      <c r="A179" s="16">
        <f>IF(A178="","",IF(H178&lt;=0.005,"",A178+1))</f>
        <v/>
      </c>
      <c r="B179" s="17">
        <f>IF(A179="","",EDATE($D$7,A179-1))</f>
        <v/>
      </c>
      <c r="C179" s="18">
        <f>IF(A179="","",H178)</f>
        <v/>
      </c>
      <c r="D179" s="18">
        <f>IF(A179="","",IF(A179=$D$6*12,C179+F179,MIN($G$4,C179+F179)))</f>
        <v/>
      </c>
      <c r="E179" s="18">
        <f>IF(A179="","",IF(A179=$D$6*12,0,MIN($D$8+IF(A179=$D$10,$D$9,0),C179+F179-D179)))</f>
        <v/>
      </c>
      <c r="F179" s="18">
        <f>IF(A179="","",ROUND(C179*$D$5/12,2))</f>
        <v/>
      </c>
      <c r="G179" s="18">
        <f>IF(A179="","",D179+E179-F179)</f>
        <v/>
      </c>
      <c r="H179" s="18">
        <f>IF(A179="","",MAX(0,ROUND(C179-G179,2)))</f>
        <v/>
      </c>
    </row>
    <row r="180">
      <c r="A180" s="16">
        <f>IF(A179="","",IF(H179&lt;=0.005,"",A179+1))</f>
        <v/>
      </c>
      <c r="B180" s="17">
        <f>IF(A180="","",EDATE($D$7,A180-1))</f>
        <v/>
      </c>
      <c r="C180" s="18">
        <f>IF(A180="","",H179)</f>
        <v/>
      </c>
      <c r="D180" s="18">
        <f>IF(A180="","",IF(A180=$D$6*12,C180+F180,MIN($G$4,C180+F180)))</f>
        <v/>
      </c>
      <c r="E180" s="18">
        <f>IF(A180="","",IF(A180=$D$6*12,0,MIN($D$8+IF(A180=$D$10,$D$9,0),C180+F180-D180)))</f>
        <v/>
      </c>
      <c r="F180" s="18">
        <f>IF(A180="","",ROUND(C180*$D$5/12,2))</f>
        <v/>
      </c>
      <c r="G180" s="18">
        <f>IF(A180="","",D180+E180-F180)</f>
        <v/>
      </c>
      <c r="H180" s="18">
        <f>IF(A180="","",MAX(0,ROUND(C180-G180,2)))</f>
        <v/>
      </c>
    </row>
    <row r="181">
      <c r="A181" s="16">
        <f>IF(A180="","",IF(H180&lt;=0.005,"",A180+1))</f>
        <v/>
      </c>
      <c r="B181" s="17">
        <f>IF(A181="","",EDATE($D$7,A181-1))</f>
        <v/>
      </c>
      <c r="C181" s="18">
        <f>IF(A181="","",H180)</f>
        <v/>
      </c>
      <c r="D181" s="18">
        <f>IF(A181="","",IF(A181=$D$6*12,C181+F181,MIN($G$4,C181+F181)))</f>
        <v/>
      </c>
      <c r="E181" s="18">
        <f>IF(A181="","",IF(A181=$D$6*12,0,MIN($D$8+IF(A181=$D$10,$D$9,0),C181+F181-D181)))</f>
        <v/>
      </c>
      <c r="F181" s="18">
        <f>IF(A181="","",ROUND(C181*$D$5/12,2))</f>
        <v/>
      </c>
      <c r="G181" s="18">
        <f>IF(A181="","",D181+E181-F181)</f>
        <v/>
      </c>
      <c r="H181" s="18">
        <f>IF(A181="","",MAX(0,ROUND(C181-G181,2)))</f>
        <v/>
      </c>
    </row>
    <row r="182">
      <c r="A182" s="16">
        <f>IF(A181="","",IF(H181&lt;=0.005,"",A181+1))</f>
        <v/>
      </c>
      <c r="B182" s="17">
        <f>IF(A182="","",EDATE($D$7,A182-1))</f>
        <v/>
      </c>
      <c r="C182" s="18">
        <f>IF(A182="","",H181)</f>
        <v/>
      </c>
      <c r="D182" s="18">
        <f>IF(A182="","",IF(A182=$D$6*12,C182+F182,MIN($G$4,C182+F182)))</f>
        <v/>
      </c>
      <c r="E182" s="18">
        <f>IF(A182="","",IF(A182=$D$6*12,0,MIN($D$8+IF(A182=$D$10,$D$9,0),C182+F182-D182)))</f>
        <v/>
      </c>
      <c r="F182" s="18">
        <f>IF(A182="","",ROUND(C182*$D$5/12,2))</f>
        <v/>
      </c>
      <c r="G182" s="18">
        <f>IF(A182="","",D182+E182-F182)</f>
        <v/>
      </c>
      <c r="H182" s="18">
        <f>IF(A182="","",MAX(0,ROUND(C182-G182,2)))</f>
        <v/>
      </c>
    </row>
    <row r="183">
      <c r="A183" s="16">
        <f>IF(A182="","",IF(H182&lt;=0.005,"",A182+1))</f>
        <v/>
      </c>
      <c r="B183" s="17">
        <f>IF(A183="","",EDATE($D$7,A183-1))</f>
        <v/>
      </c>
      <c r="C183" s="18">
        <f>IF(A183="","",H182)</f>
        <v/>
      </c>
      <c r="D183" s="18">
        <f>IF(A183="","",IF(A183=$D$6*12,C183+F183,MIN($G$4,C183+F183)))</f>
        <v/>
      </c>
      <c r="E183" s="18">
        <f>IF(A183="","",IF(A183=$D$6*12,0,MIN($D$8+IF(A183=$D$10,$D$9,0),C183+F183-D183)))</f>
        <v/>
      </c>
      <c r="F183" s="18">
        <f>IF(A183="","",ROUND(C183*$D$5/12,2))</f>
        <v/>
      </c>
      <c r="G183" s="18">
        <f>IF(A183="","",D183+E183-F183)</f>
        <v/>
      </c>
      <c r="H183" s="18">
        <f>IF(A183="","",MAX(0,ROUND(C183-G183,2)))</f>
        <v/>
      </c>
    </row>
    <row r="184">
      <c r="A184" s="16">
        <f>IF(A183="","",IF(H183&lt;=0.005,"",A183+1))</f>
        <v/>
      </c>
      <c r="B184" s="17">
        <f>IF(A184="","",EDATE($D$7,A184-1))</f>
        <v/>
      </c>
      <c r="C184" s="18">
        <f>IF(A184="","",H183)</f>
        <v/>
      </c>
      <c r="D184" s="18">
        <f>IF(A184="","",IF(A184=$D$6*12,C184+F184,MIN($G$4,C184+F184)))</f>
        <v/>
      </c>
      <c r="E184" s="18">
        <f>IF(A184="","",IF(A184=$D$6*12,0,MIN($D$8+IF(A184=$D$10,$D$9,0),C184+F184-D184)))</f>
        <v/>
      </c>
      <c r="F184" s="18">
        <f>IF(A184="","",ROUND(C184*$D$5/12,2))</f>
        <v/>
      </c>
      <c r="G184" s="18">
        <f>IF(A184="","",D184+E184-F184)</f>
        <v/>
      </c>
      <c r="H184" s="18">
        <f>IF(A184="","",MAX(0,ROUND(C184-G184,2)))</f>
        <v/>
      </c>
    </row>
    <row r="185">
      <c r="A185" s="16">
        <f>IF(A184="","",IF(H184&lt;=0.005,"",A184+1))</f>
        <v/>
      </c>
      <c r="B185" s="17">
        <f>IF(A185="","",EDATE($D$7,A185-1))</f>
        <v/>
      </c>
      <c r="C185" s="18">
        <f>IF(A185="","",H184)</f>
        <v/>
      </c>
      <c r="D185" s="18">
        <f>IF(A185="","",IF(A185=$D$6*12,C185+F185,MIN($G$4,C185+F185)))</f>
        <v/>
      </c>
      <c r="E185" s="18">
        <f>IF(A185="","",IF(A185=$D$6*12,0,MIN($D$8+IF(A185=$D$10,$D$9,0),C185+F185-D185)))</f>
        <v/>
      </c>
      <c r="F185" s="18">
        <f>IF(A185="","",ROUND(C185*$D$5/12,2))</f>
        <v/>
      </c>
      <c r="G185" s="18">
        <f>IF(A185="","",D185+E185-F185)</f>
        <v/>
      </c>
      <c r="H185" s="18">
        <f>IF(A185="","",MAX(0,ROUND(C185-G185,2)))</f>
        <v/>
      </c>
    </row>
    <row r="186">
      <c r="A186" s="16">
        <f>IF(A185="","",IF(H185&lt;=0.005,"",A185+1))</f>
        <v/>
      </c>
      <c r="B186" s="17">
        <f>IF(A186="","",EDATE($D$7,A186-1))</f>
        <v/>
      </c>
      <c r="C186" s="18">
        <f>IF(A186="","",H185)</f>
        <v/>
      </c>
      <c r="D186" s="18">
        <f>IF(A186="","",IF(A186=$D$6*12,C186+F186,MIN($G$4,C186+F186)))</f>
        <v/>
      </c>
      <c r="E186" s="18">
        <f>IF(A186="","",IF(A186=$D$6*12,0,MIN($D$8+IF(A186=$D$10,$D$9,0),C186+F186-D186)))</f>
        <v/>
      </c>
      <c r="F186" s="18">
        <f>IF(A186="","",ROUND(C186*$D$5/12,2))</f>
        <v/>
      </c>
      <c r="G186" s="18">
        <f>IF(A186="","",D186+E186-F186)</f>
        <v/>
      </c>
      <c r="H186" s="18">
        <f>IF(A186="","",MAX(0,ROUND(C186-G186,2)))</f>
        <v/>
      </c>
    </row>
    <row r="187">
      <c r="A187" s="16">
        <f>IF(A186="","",IF(H186&lt;=0.005,"",A186+1))</f>
        <v/>
      </c>
      <c r="B187" s="17">
        <f>IF(A187="","",EDATE($D$7,A187-1))</f>
        <v/>
      </c>
      <c r="C187" s="18">
        <f>IF(A187="","",H186)</f>
        <v/>
      </c>
      <c r="D187" s="18">
        <f>IF(A187="","",IF(A187=$D$6*12,C187+F187,MIN($G$4,C187+F187)))</f>
        <v/>
      </c>
      <c r="E187" s="18">
        <f>IF(A187="","",IF(A187=$D$6*12,0,MIN($D$8+IF(A187=$D$10,$D$9,0),C187+F187-D187)))</f>
        <v/>
      </c>
      <c r="F187" s="18">
        <f>IF(A187="","",ROUND(C187*$D$5/12,2))</f>
        <v/>
      </c>
      <c r="G187" s="18">
        <f>IF(A187="","",D187+E187-F187)</f>
        <v/>
      </c>
      <c r="H187" s="18">
        <f>IF(A187="","",MAX(0,ROUND(C187-G187,2)))</f>
        <v/>
      </c>
    </row>
    <row r="188">
      <c r="A188" s="16">
        <f>IF(A187="","",IF(H187&lt;=0.005,"",A187+1))</f>
        <v/>
      </c>
      <c r="B188" s="17">
        <f>IF(A188="","",EDATE($D$7,A188-1))</f>
        <v/>
      </c>
      <c r="C188" s="18">
        <f>IF(A188="","",H187)</f>
        <v/>
      </c>
      <c r="D188" s="18">
        <f>IF(A188="","",IF(A188=$D$6*12,C188+F188,MIN($G$4,C188+F188)))</f>
        <v/>
      </c>
      <c r="E188" s="18">
        <f>IF(A188="","",IF(A188=$D$6*12,0,MIN($D$8+IF(A188=$D$10,$D$9,0),C188+F188-D188)))</f>
        <v/>
      </c>
      <c r="F188" s="18">
        <f>IF(A188="","",ROUND(C188*$D$5/12,2))</f>
        <v/>
      </c>
      <c r="G188" s="18">
        <f>IF(A188="","",D188+E188-F188)</f>
        <v/>
      </c>
      <c r="H188" s="18">
        <f>IF(A188="","",MAX(0,ROUND(C188-G188,2)))</f>
        <v/>
      </c>
    </row>
    <row r="189">
      <c r="A189" s="16">
        <f>IF(A188="","",IF(H188&lt;=0.005,"",A188+1))</f>
        <v/>
      </c>
      <c r="B189" s="17">
        <f>IF(A189="","",EDATE($D$7,A189-1))</f>
        <v/>
      </c>
      <c r="C189" s="18">
        <f>IF(A189="","",H188)</f>
        <v/>
      </c>
      <c r="D189" s="18">
        <f>IF(A189="","",IF(A189=$D$6*12,C189+F189,MIN($G$4,C189+F189)))</f>
        <v/>
      </c>
      <c r="E189" s="18">
        <f>IF(A189="","",IF(A189=$D$6*12,0,MIN($D$8+IF(A189=$D$10,$D$9,0),C189+F189-D189)))</f>
        <v/>
      </c>
      <c r="F189" s="18">
        <f>IF(A189="","",ROUND(C189*$D$5/12,2))</f>
        <v/>
      </c>
      <c r="G189" s="18">
        <f>IF(A189="","",D189+E189-F189)</f>
        <v/>
      </c>
      <c r="H189" s="18">
        <f>IF(A189="","",MAX(0,ROUND(C189-G189,2)))</f>
        <v/>
      </c>
    </row>
    <row r="190">
      <c r="A190" s="16">
        <f>IF(A189="","",IF(H189&lt;=0.005,"",A189+1))</f>
        <v/>
      </c>
      <c r="B190" s="17">
        <f>IF(A190="","",EDATE($D$7,A190-1))</f>
        <v/>
      </c>
      <c r="C190" s="18">
        <f>IF(A190="","",H189)</f>
        <v/>
      </c>
      <c r="D190" s="18">
        <f>IF(A190="","",IF(A190=$D$6*12,C190+F190,MIN($G$4,C190+F190)))</f>
        <v/>
      </c>
      <c r="E190" s="18">
        <f>IF(A190="","",IF(A190=$D$6*12,0,MIN($D$8+IF(A190=$D$10,$D$9,0),C190+F190-D190)))</f>
        <v/>
      </c>
      <c r="F190" s="18">
        <f>IF(A190="","",ROUND(C190*$D$5/12,2))</f>
        <v/>
      </c>
      <c r="G190" s="18">
        <f>IF(A190="","",D190+E190-F190)</f>
        <v/>
      </c>
      <c r="H190" s="18">
        <f>IF(A190="","",MAX(0,ROUND(C190-G190,2)))</f>
        <v/>
      </c>
    </row>
    <row r="191">
      <c r="A191" s="16">
        <f>IF(A190="","",IF(H190&lt;=0.005,"",A190+1))</f>
        <v/>
      </c>
      <c r="B191" s="17">
        <f>IF(A191="","",EDATE($D$7,A191-1))</f>
        <v/>
      </c>
      <c r="C191" s="18">
        <f>IF(A191="","",H190)</f>
        <v/>
      </c>
      <c r="D191" s="18">
        <f>IF(A191="","",IF(A191=$D$6*12,C191+F191,MIN($G$4,C191+F191)))</f>
        <v/>
      </c>
      <c r="E191" s="18">
        <f>IF(A191="","",IF(A191=$D$6*12,0,MIN($D$8+IF(A191=$D$10,$D$9,0),C191+F191-D191)))</f>
        <v/>
      </c>
      <c r="F191" s="18">
        <f>IF(A191="","",ROUND(C191*$D$5/12,2))</f>
        <v/>
      </c>
      <c r="G191" s="18">
        <f>IF(A191="","",D191+E191-F191)</f>
        <v/>
      </c>
      <c r="H191" s="18">
        <f>IF(A191="","",MAX(0,ROUND(C191-G191,2)))</f>
        <v/>
      </c>
    </row>
    <row r="192">
      <c r="A192" s="16">
        <f>IF(A191="","",IF(H191&lt;=0.005,"",A191+1))</f>
        <v/>
      </c>
      <c r="B192" s="17">
        <f>IF(A192="","",EDATE($D$7,A192-1))</f>
        <v/>
      </c>
      <c r="C192" s="18">
        <f>IF(A192="","",H191)</f>
        <v/>
      </c>
      <c r="D192" s="18">
        <f>IF(A192="","",IF(A192=$D$6*12,C192+F192,MIN($G$4,C192+F192)))</f>
        <v/>
      </c>
      <c r="E192" s="18">
        <f>IF(A192="","",IF(A192=$D$6*12,0,MIN($D$8+IF(A192=$D$10,$D$9,0),C192+F192-D192)))</f>
        <v/>
      </c>
      <c r="F192" s="18">
        <f>IF(A192="","",ROUND(C192*$D$5/12,2))</f>
        <v/>
      </c>
      <c r="G192" s="18">
        <f>IF(A192="","",D192+E192-F192)</f>
        <v/>
      </c>
      <c r="H192" s="18">
        <f>IF(A192="","",MAX(0,ROUND(C192-G192,2)))</f>
        <v/>
      </c>
    </row>
    <row r="193">
      <c r="A193" s="16">
        <f>IF(A192="","",IF(H192&lt;=0.005,"",A192+1))</f>
        <v/>
      </c>
      <c r="B193" s="17">
        <f>IF(A193="","",EDATE($D$7,A193-1))</f>
        <v/>
      </c>
      <c r="C193" s="18">
        <f>IF(A193="","",H192)</f>
        <v/>
      </c>
      <c r="D193" s="18">
        <f>IF(A193="","",IF(A193=$D$6*12,C193+F193,MIN($G$4,C193+F193)))</f>
        <v/>
      </c>
      <c r="E193" s="18">
        <f>IF(A193="","",IF(A193=$D$6*12,0,MIN($D$8+IF(A193=$D$10,$D$9,0),C193+F193-D193)))</f>
        <v/>
      </c>
      <c r="F193" s="18">
        <f>IF(A193="","",ROUND(C193*$D$5/12,2))</f>
        <v/>
      </c>
      <c r="G193" s="18">
        <f>IF(A193="","",D193+E193-F193)</f>
        <v/>
      </c>
      <c r="H193" s="18">
        <f>IF(A193="","",MAX(0,ROUND(C193-G193,2)))</f>
        <v/>
      </c>
    </row>
    <row r="194">
      <c r="A194" s="16">
        <f>IF(A193="","",IF(H193&lt;=0.005,"",A193+1))</f>
        <v/>
      </c>
      <c r="B194" s="17">
        <f>IF(A194="","",EDATE($D$7,A194-1))</f>
        <v/>
      </c>
      <c r="C194" s="18">
        <f>IF(A194="","",H193)</f>
        <v/>
      </c>
      <c r="D194" s="18">
        <f>IF(A194="","",IF(A194=$D$6*12,C194+F194,MIN($G$4,C194+F194)))</f>
        <v/>
      </c>
      <c r="E194" s="18">
        <f>IF(A194="","",IF(A194=$D$6*12,0,MIN($D$8+IF(A194=$D$10,$D$9,0),C194+F194-D194)))</f>
        <v/>
      </c>
      <c r="F194" s="18">
        <f>IF(A194="","",ROUND(C194*$D$5/12,2))</f>
        <v/>
      </c>
      <c r="G194" s="18">
        <f>IF(A194="","",D194+E194-F194)</f>
        <v/>
      </c>
      <c r="H194" s="18">
        <f>IF(A194="","",MAX(0,ROUND(C194-G194,2)))</f>
        <v/>
      </c>
    </row>
    <row r="195">
      <c r="A195" s="16">
        <f>IF(A194="","",IF(H194&lt;=0.005,"",A194+1))</f>
        <v/>
      </c>
      <c r="B195" s="17">
        <f>IF(A195="","",EDATE($D$7,A195-1))</f>
        <v/>
      </c>
      <c r="C195" s="18">
        <f>IF(A195="","",H194)</f>
        <v/>
      </c>
      <c r="D195" s="18">
        <f>IF(A195="","",IF(A195=$D$6*12,C195+F195,MIN($G$4,C195+F195)))</f>
        <v/>
      </c>
      <c r="E195" s="18">
        <f>IF(A195="","",IF(A195=$D$6*12,0,MIN($D$8+IF(A195=$D$10,$D$9,0),C195+F195-D195)))</f>
        <v/>
      </c>
      <c r="F195" s="18">
        <f>IF(A195="","",ROUND(C195*$D$5/12,2))</f>
        <v/>
      </c>
      <c r="G195" s="18">
        <f>IF(A195="","",D195+E195-F195)</f>
        <v/>
      </c>
      <c r="H195" s="18">
        <f>IF(A195="","",MAX(0,ROUND(C195-G195,2)))</f>
        <v/>
      </c>
    </row>
    <row r="196">
      <c r="A196" s="16">
        <f>IF(A195="","",IF(H195&lt;=0.005,"",A195+1))</f>
        <v/>
      </c>
      <c r="B196" s="17">
        <f>IF(A196="","",EDATE($D$7,A196-1))</f>
        <v/>
      </c>
      <c r="C196" s="18">
        <f>IF(A196="","",H195)</f>
        <v/>
      </c>
      <c r="D196" s="18">
        <f>IF(A196="","",IF(A196=$D$6*12,C196+F196,MIN($G$4,C196+F196)))</f>
        <v/>
      </c>
      <c r="E196" s="18">
        <f>IF(A196="","",IF(A196=$D$6*12,0,MIN($D$8+IF(A196=$D$10,$D$9,0),C196+F196-D196)))</f>
        <v/>
      </c>
      <c r="F196" s="18">
        <f>IF(A196="","",ROUND(C196*$D$5/12,2))</f>
        <v/>
      </c>
      <c r="G196" s="18">
        <f>IF(A196="","",D196+E196-F196)</f>
        <v/>
      </c>
      <c r="H196" s="18">
        <f>IF(A196="","",MAX(0,ROUND(C196-G196,2)))</f>
        <v/>
      </c>
    </row>
    <row r="197">
      <c r="A197" s="16">
        <f>IF(A196="","",IF(H196&lt;=0.005,"",A196+1))</f>
        <v/>
      </c>
      <c r="B197" s="17">
        <f>IF(A197="","",EDATE($D$7,A197-1))</f>
        <v/>
      </c>
      <c r="C197" s="18">
        <f>IF(A197="","",H196)</f>
        <v/>
      </c>
      <c r="D197" s="18">
        <f>IF(A197="","",IF(A197=$D$6*12,C197+F197,MIN($G$4,C197+F197)))</f>
        <v/>
      </c>
      <c r="E197" s="18">
        <f>IF(A197="","",IF(A197=$D$6*12,0,MIN($D$8+IF(A197=$D$10,$D$9,0),C197+F197-D197)))</f>
        <v/>
      </c>
      <c r="F197" s="18">
        <f>IF(A197="","",ROUND(C197*$D$5/12,2))</f>
        <v/>
      </c>
      <c r="G197" s="18">
        <f>IF(A197="","",D197+E197-F197)</f>
        <v/>
      </c>
      <c r="H197" s="18">
        <f>IF(A197="","",MAX(0,ROUND(C197-G197,2)))</f>
        <v/>
      </c>
    </row>
    <row r="198">
      <c r="A198" s="16">
        <f>IF(A197="","",IF(H197&lt;=0.005,"",A197+1))</f>
        <v/>
      </c>
      <c r="B198" s="17">
        <f>IF(A198="","",EDATE($D$7,A198-1))</f>
        <v/>
      </c>
      <c r="C198" s="18">
        <f>IF(A198="","",H197)</f>
        <v/>
      </c>
      <c r="D198" s="18">
        <f>IF(A198="","",IF(A198=$D$6*12,C198+F198,MIN($G$4,C198+F198)))</f>
        <v/>
      </c>
      <c r="E198" s="18">
        <f>IF(A198="","",IF(A198=$D$6*12,0,MIN($D$8+IF(A198=$D$10,$D$9,0),C198+F198-D198)))</f>
        <v/>
      </c>
      <c r="F198" s="18">
        <f>IF(A198="","",ROUND(C198*$D$5/12,2))</f>
        <v/>
      </c>
      <c r="G198" s="18">
        <f>IF(A198="","",D198+E198-F198)</f>
        <v/>
      </c>
      <c r="H198" s="18">
        <f>IF(A198="","",MAX(0,ROUND(C198-G198,2)))</f>
        <v/>
      </c>
    </row>
    <row r="199">
      <c r="A199" s="16">
        <f>IF(A198="","",IF(H198&lt;=0.005,"",A198+1))</f>
        <v/>
      </c>
      <c r="B199" s="17">
        <f>IF(A199="","",EDATE($D$7,A199-1))</f>
        <v/>
      </c>
      <c r="C199" s="18">
        <f>IF(A199="","",H198)</f>
        <v/>
      </c>
      <c r="D199" s="18">
        <f>IF(A199="","",IF(A199=$D$6*12,C199+F199,MIN($G$4,C199+F199)))</f>
        <v/>
      </c>
      <c r="E199" s="18">
        <f>IF(A199="","",IF(A199=$D$6*12,0,MIN($D$8+IF(A199=$D$10,$D$9,0),C199+F199-D199)))</f>
        <v/>
      </c>
      <c r="F199" s="18">
        <f>IF(A199="","",ROUND(C199*$D$5/12,2))</f>
        <v/>
      </c>
      <c r="G199" s="18">
        <f>IF(A199="","",D199+E199-F199)</f>
        <v/>
      </c>
      <c r="H199" s="18">
        <f>IF(A199="","",MAX(0,ROUND(C199-G199,2)))</f>
        <v/>
      </c>
    </row>
    <row r="200">
      <c r="A200" s="16">
        <f>IF(A199="","",IF(H199&lt;=0.005,"",A199+1))</f>
        <v/>
      </c>
      <c r="B200" s="17">
        <f>IF(A200="","",EDATE($D$7,A200-1))</f>
        <v/>
      </c>
      <c r="C200" s="18">
        <f>IF(A200="","",H199)</f>
        <v/>
      </c>
      <c r="D200" s="18">
        <f>IF(A200="","",IF(A200=$D$6*12,C200+F200,MIN($G$4,C200+F200)))</f>
        <v/>
      </c>
      <c r="E200" s="18">
        <f>IF(A200="","",IF(A200=$D$6*12,0,MIN($D$8+IF(A200=$D$10,$D$9,0),C200+F200-D200)))</f>
        <v/>
      </c>
      <c r="F200" s="18">
        <f>IF(A200="","",ROUND(C200*$D$5/12,2))</f>
        <v/>
      </c>
      <c r="G200" s="18">
        <f>IF(A200="","",D200+E200-F200)</f>
        <v/>
      </c>
      <c r="H200" s="18">
        <f>IF(A200="","",MAX(0,ROUND(C200-G200,2)))</f>
        <v/>
      </c>
    </row>
    <row r="201">
      <c r="A201" s="16">
        <f>IF(A200="","",IF(H200&lt;=0.005,"",A200+1))</f>
        <v/>
      </c>
      <c r="B201" s="17">
        <f>IF(A201="","",EDATE($D$7,A201-1))</f>
        <v/>
      </c>
      <c r="C201" s="18">
        <f>IF(A201="","",H200)</f>
        <v/>
      </c>
      <c r="D201" s="18">
        <f>IF(A201="","",IF(A201=$D$6*12,C201+F201,MIN($G$4,C201+F201)))</f>
        <v/>
      </c>
      <c r="E201" s="18">
        <f>IF(A201="","",IF(A201=$D$6*12,0,MIN($D$8+IF(A201=$D$10,$D$9,0),C201+F201-D201)))</f>
        <v/>
      </c>
      <c r="F201" s="18">
        <f>IF(A201="","",ROUND(C201*$D$5/12,2))</f>
        <v/>
      </c>
      <c r="G201" s="18">
        <f>IF(A201="","",D201+E201-F201)</f>
        <v/>
      </c>
      <c r="H201" s="18">
        <f>IF(A201="","",MAX(0,ROUND(C201-G201,2)))</f>
        <v/>
      </c>
    </row>
    <row r="202">
      <c r="A202" s="16">
        <f>IF(A201="","",IF(H201&lt;=0.005,"",A201+1))</f>
        <v/>
      </c>
      <c r="B202" s="17">
        <f>IF(A202="","",EDATE($D$7,A202-1))</f>
        <v/>
      </c>
      <c r="C202" s="18">
        <f>IF(A202="","",H201)</f>
        <v/>
      </c>
      <c r="D202" s="18">
        <f>IF(A202="","",IF(A202=$D$6*12,C202+F202,MIN($G$4,C202+F202)))</f>
        <v/>
      </c>
      <c r="E202" s="18">
        <f>IF(A202="","",IF(A202=$D$6*12,0,MIN($D$8+IF(A202=$D$10,$D$9,0),C202+F202-D202)))</f>
        <v/>
      </c>
      <c r="F202" s="18">
        <f>IF(A202="","",ROUND(C202*$D$5/12,2))</f>
        <v/>
      </c>
      <c r="G202" s="18">
        <f>IF(A202="","",D202+E202-F202)</f>
        <v/>
      </c>
      <c r="H202" s="18">
        <f>IF(A202="","",MAX(0,ROUND(C202-G202,2)))</f>
        <v/>
      </c>
    </row>
    <row r="203">
      <c r="A203" s="16">
        <f>IF(A202="","",IF(H202&lt;=0.005,"",A202+1))</f>
        <v/>
      </c>
      <c r="B203" s="17">
        <f>IF(A203="","",EDATE($D$7,A203-1))</f>
        <v/>
      </c>
      <c r="C203" s="18">
        <f>IF(A203="","",H202)</f>
        <v/>
      </c>
      <c r="D203" s="18">
        <f>IF(A203="","",IF(A203=$D$6*12,C203+F203,MIN($G$4,C203+F203)))</f>
        <v/>
      </c>
      <c r="E203" s="18">
        <f>IF(A203="","",IF(A203=$D$6*12,0,MIN($D$8+IF(A203=$D$10,$D$9,0),C203+F203-D203)))</f>
        <v/>
      </c>
      <c r="F203" s="18">
        <f>IF(A203="","",ROUND(C203*$D$5/12,2))</f>
        <v/>
      </c>
      <c r="G203" s="18">
        <f>IF(A203="","",D203+E203-F203)</f>
        <v/>
      </c>
      <c r="H203" s="18">
        <f>IF(A203="","",MAX(0,ROUND(C203-G203,2)))</f>
        <v/>
      </c>
    </row>
    <row r="204">
      <c r="A204" s="16">
        <f>IF(A203="","",IF(H203&lt;=0.005,"",A203+1))</f>
        <v/>
      </c>
      <c r="B204" s="17">
        <f>IF(A204="","",EDATE($D$7,A204-1))</f>
        <v/>
      </c>
      <c r="C204" s="18">
        <f>IF(A204="","",H203)</f>
        <v/>
      </c>
      <c r="D204" s="18">
        <f>IF(A204="","",IF(A204=$D$6*12,C204+F204,MIN($G$4,C204+F204)))</f>
        <v/>
      </c>
      <c r="E204" s="18">
        <f>IF(A204="","",IF(A204=$D$6*12,0,MIN($D$8+IF(A204=$D$10,$D$9,0),C204+F204-D204)))</f>
        <v/>
      </c>
      <c r="F204" s="18">
        <f>IF(A204="","",ROUND(C204*$D$5/12,2))</f>
        <v/>
      </c>
      <c r="G204" s="18">
        <f>IF(A204="","",D204+E204-F204)</f>
        <v/>
      </c>
      <c r="H204" s="18">
        <f>IF(A204="","",MAX(0,ROUND(C204-G204,2)))</f>
        <v/>
      </c>
    </row>
    <row r="205">
      <c r="A205" s="16">
        <f>IF(A204="","",IF(H204&lt;=0.005,"",A204+1))</f>
        <v/>
      </c>
      <c r="B205" s="17">
        <f>IF(A205="","",EDATE($D$7,A205-1))</f>
        <v/>
      </c>
      <c r="C205" s="18">
        <f>IF(A205="","",H204)</f>
        <v/>
      </c>
      <c r="D205" s="18">
        <f>IF(A205="","",IF(A205=$D$6*12,C205+F205,MIN($G$4,C205+F205)))</f>
        <v/>
      </c>
      <c r="E205" s="18">
        <f>IF(A205="","",IF(A205=$D$6*12,0,MIN($D$8+IF(A205=$D$10,$D$9,0),C205+F205-D205)))</f>
        <v/>
      </c>
      <c r="F205" s="18">
        <f>IF(A205="","",ROUND(C205*$D$5/12,2))</f>
        <v/>
      </c>
      <c r="G205" s="18">
        <f>IF(A205="","",D205+E205-F205)</f>
        <v/>
      </c>
      <c r="H205" s="18">
        <f>IF(A205="","",MAX(0,ROUND(C205-G205,2)))</f>
        <v/>
      </c>
    </row>
    <row r="206">
      <c r="A206" s="16">
        <f>IF(A205="","",IF(H205&lt;=0.005,"",A205+1))</f>
        <v/>
      </c>
      <c r="B206" s="17">
        <f>IF(A206="","",EDATE($D$7,A206-1))</f>
        <v/>
      </c>
      <c r="C206" s="18">
        <f>IF(A206="","",H205)</f>
        <v/>
      </c>
      <c r="D206" s="18">
        <f>IF(A206="","",IF(A206=$D$6*12,C206+F206,MIN($G$4,C206+F206)))</f>
        <v/>
      </c>
      <c r="E206" s="18">
        <f>IF(A206="","",IF(A206=$D$6*12,0,MIN($D$8+IF(A206=$D$10,$D$9,0),C206+F206-D206)))</f>
        <v/>
      </c>
      <c r="F206" s="18">
        <f>IF(A206="","",ROUND(C206*$D$5/12,2))</f>
        <v/>
      </c>
      <c r="G206" s="18">
        <f>IF(A206="","",D206+E206-F206)</f>
        <v/>
      </c>
      <c r="H206" s="18">
        <f>IF(A206="","",MAX(0,ROUND(C206-G206,2)))</f>
        <v/>
      </c>
    </row>
    <row r="207">
      <c r="A207" s="16">
        <f>IF(A206="","",IF(H206&lt;=0.005,"",A206+1))</f>
        <v/>
      </c>
      <c r="B207" s="17">
        <f>IF(A207="","",EDATE($D$7,A207-1))</f>
        <v/>
      </c>
      <c r="C207" s="18">
        <f>IF(A207="","",H206)</f>
        <v/>
      </c>
      <c r="D207" s="18">
        <f>IF(A207="","",IF(A207=$D$6*12,C207+F207,MIN($G$4,C207+F207)))</f>
        <v/>
      </c>
      <c r="E207" s="18">
        <f>IF(A207="","",IF(A207=$D$6*12,0,MIN($D$8+IF(A207=$D$10,$D$9,0),C207+F207-D207)))</f>
        <v/>
      </c>
      <c r="F207" s="18">
        <f>IF(A207="","",ROUND(C207*$D$5/12,2))</f>
        <v/>
      </c>
      <c r="G207" s="18">
        <f>IF(A207="","",D207+E207-F207)</f>
        <v/>
      </c>
      <c r="H207" s="18">
        <f>IF(A207="","",MAX(0,ROUND(C207-G207,2)))</f>
        <v/>
      </c>
    </row>
    <row r="208">
      <c r="A208" s="16">
        <f>IF(A207="","",IF(H207&lt;=0.005,"",A207+1))</f>
        <v/>
      </c>
      <c r="B208" s="17">
        <f>IF(A208="","",EDATE($D$7,A208-1))</f>
        <v/>
      </c>
      <c r="C208" s="18">
        <f>IF(A208="","",H207)</f>
        <v/>
      </c>
      <c r="D208" s="18">
        <f>IF(A208="","",IF(A208=$D$6*12,C208+F208,MIN($G$4,C208+F208)))</f>
        <v/>
      </c>
      <c r="E208" s="18">
        <f>IF(A208="","",IF(A208=$D$6*12,0,MIN($D$8+IF(A208=$D$10,$D$9,0),C208+F208-D208)))</f>
        <v/>
      </c>
      <c r="F208" s="18">
        <f>IF(A208="","",ROUND(C208*$D$5/12,2))</f>
        <v/>
      </c>
      <c r="G208" s="18">
        <f>IF(A208="","",D208+E208-F208)</f>
        <v/>
      </c>
      <c r="H208" s="18">
        <f>IF(A208="","",MAX(0,ROUND(C208-G208,2)))</f>
        <v/>
      </c>
    </row>
    <row r="209">
      <c r="A209" s="16">
        <f>IF(A208="","",IF(H208&lt;=0.005,"",A208+1))</f>
        <v/>
      </c>
      <c r="B209" s="17">
        <f>IF(A209="","",EDATE($D$7,A209-1))</f>
        <v/>
      </c>
      <c r="C209" s="18">
        <f>IF(A209="","",H208)</f>
        <v/>
      </c>
      <c r="D209" s="18">
        <f>IF(A209="","",IF(A209=$D$6*12,C209+F209,MIN($G$4,C209+F209)))</f>
        <v/>
      </c>
      <c r="E209" s="18">
        <f>IF(A209="","",IF(A209=$D$6*12,0,MIN($D$8+IF(A209=$D$10,$D$9,0),C209+F209-D209)))</f>
        <v/>
      </c>
      <c r="F209" s="18">
        <f>IF(A209="","",ROUND(C209*$D$5/12,2))</f>
        <v/>
      </c>
      <c r="G209" s="18">
        <f>IF(A209="","",D209+E209-F209)</f>
        <v/>
      </c>
      <c r="H209" s="18">
        <f>IF(A209="","",MAX(0,ROUND(C209-G209,2)))</f>
        <v/>
      </c>
    </row>
    <row r="210">
      <c r="A210" s="16">
        <f>IF(A209="","",IF(H209&lt;=0.005,"",A209+1))</f>
        <v/>
      </c>
      <c r="B210" s="17">
        <f>IF(A210="","",EDATE($D$7,A210-1))</f>
        <v/>
      </c>
      <c r="C210" s="18">
        <f>IF(A210="","",H209)</f>
        <v/>
      </c>
      <c r="D210" s="18">
        <f>IF(A210="","",IF(A210=$D$6*12,C210+F210,MIN($G$4,C210+F210)))</f>
        <v/>
      </c>
      <c r="E210" s="18">
        <f>IF(A210="","",IF(A210=$D$6*12,0,MIN($D$8+IF(A210=$D$10,$D$9,0),C210+F210-D210)))</f>
        <v/>
      </c>
      <c r="F210" s="18">
        <f>IF(A210="","",ROUND(C210*$D$5/12,2))</f>
        <v/>
      </c>
      <c r="G210" s="18">
        <f>IF(A210="","",D210+E210-F210)</f>
        <v/>
      </c>
      <c r="H210" s="18">
        <f>IF(A210="","",MAX(0,ROUND(C210-G210,2)))</f>
        <v/>
      </c>
    </row>
    <row r="211">
      <c r="A211" s="16">
        <f>IF(A210="","",IF(H210&lt;=0.005,"",A210+1))</f>
        <v/>
      </c>
      <c r="B211" s="17">
        <f>IF(A211="","",EDATE($D$7,A211-1))</f>
        <v/>
      </c>
      <c r="C211" s="18">
        <f>IF(A211="","",H210)</f>
        <v/>
      </c>
      <c r="D211" s="18">
        <f>IF(A211="","",IF(A211=$D$6*12,C211+F211,MIN($G$4,C211+F211)))</f>
        <v/>
      </c>
      <c r="E211" s="18">
        <f>IF(A211="","",IF(A211=$D$6*12,0,MIN($D$8+IF(A211=$D$10,$D$9,0),C211+F211-D211)))</f>
        <v/>
      </c>
      <c r="F211" s="18">
        <f>IF(A211="","",ROUND(C211*$D$5/12,2))</f>
        <v/>
      </c>
      <c r="G211" s="18">
        <f>IF(A211="","",D211+E211-F211)</f>
        <v/>
      </c>
      <c r="H211" s="18">
        <f>IF(A211="","",MAX(0,ROUND(C211-G211,2)))</f>
        <v/>
      </c>
    </row>
    <row r="212">
      <c r="A212" s="16">
        <f>IF(A211="","",IF(H211&lt;=0.005,"",A211+1))</f>
        <v/>
      </c>
      <c r="B212" s="17">
        <f>IF(A212="","",EDATE($D$7,A212-1))</f>
        <v/>
      </c>
      <c r="C212" s="18">
        <f>IF(A212="","",H211)</f>
        <v/>
      </c>
      <c r="D212" s="18">
        <f>IF(A212="","",IF(A212=$D$6*12,C212+F212,MIN($G$4,C212+F212)))</f>
        <v/>
      </c>
      <c r="E212" s="18">
        <f>IF(A212="","",IF(A212=$D$6*12,0,MIN($D$8+IF(A212=$D$10,$D$9,0),C212+F212-D212)))</f>
        <v/>
      </c>
      <c r="F212" s="18">
        <f>IF(A212="","",ROUND(C212*$D$5/12,2))</f>
        <v/>
      </c>
      <c r="G212" s="18">
        <f>IF(A212="","",D212+E212-F212)</f>
        <v/>
      </c>
      <c r="H212" s="18">
        <f>IF(A212="","",MAX(0,ROUND(C212-G212,2)))</f>
        <v/>
      </c>
    </row>
    <row r="213">
      <c r="A213" s="16">
        <f>IF(A212="","",IF(H212&lt;=0.005,"",A212+1))</f>
        <v/>
      </c>
      <c r="B213" s="17">
        <f>IF(A213="","",EDATE($D$7,A213-1))</f>
        <v/>
      </c>
      <c r="C213" s="18">
        <f>IF(A213="","",H212)</f>
        <v/>
      </c>
      <c r="D213" s="18">
        <f>IF(A213="","",IF(A213=$D$6*12,C213+F213,MIN($G$4,C213+F213)))</f>
        <v/>
      </c>
      <c r="E213" s="18">
        <f>IF(A213="","",IF(A213=$D$6*12,0,MIN($D$8+IF(A213=$D$10,$D$9,0),C213+F213-D213)))</f>
        <v/>
      </c>
      <c r="F213" s="18">
        <f>IF(A213="","",ROUND(C213*$D$5/12,2))</f>
        <v/>
      </c>
      <c r="G213" s="18">
        <f>IF(A213="","",D213+E213-F213)</f>
        <v/>
      </c>
      <c r="H213" s="18">
        <f>IF(A213="","",MAX(0,ROUND(C213-G213,2)))</f>
        <v/>
      </c>
    </row>
    <row r="214">
      <c r="A214" s="16">
        <f>IF(A213="","",IF(H213&lt;=0.005,"",A213+1))</f>
        <v/>
      </c>
      <c r="B214" s="17">
        <f>IF(A214="","",EDATE($D$7,A214-1))</f>
        <v/>
      </c>
      <c r="C214" s="18">
        <f>IF(A214="","",H213)</f>
        <v/>
      </c>
      <c r="D214" s="18">
        <f>IF(A214="","",IF(A214=$D$6*12,C214+F214,MIN($G$4,C214+F214)))</f>
        <v/>
      </c>
      <c r="E214" s="18">
        <f>IF(A214="","",IF(A214=$D$6*12,0,MIN($D$8+IF(A214=$D$10,$D$9,0),C214+F214-D214)))</f>
        <v/>
      </c>
      <c r="F214" s="18">
        <f>IF(A214="","",ROUND(C214*$D$5/12,2))</f>
        <v/>
      </c>
      <c r="G214" s="18">
        <f>IF(A214="","",D214+E214-F214)</f>
        <v/>
      </c>
      <c r="H214" s="18">
        <f>IF(A214="","",MAX(0,ROUND(C214-G214,2)))</f>
        <v/>
      </c>
    </row>
    <row r="215">
      <c r="A215" s="16">
        <f>IF(A214="","",IF(H214&lt;=0.005,"",A214+1))</f>
        <v/>
      </c>
      <c r="B215" s="17">
        <f>IF(A215="","",EDATE($D$7,A215-1))</f>
        <v/>
      </c>
      <c r="C215" s="18">
        <f>IF(A215="","",H214)</f>
        <v/>
      </c>
      <c r="D215" s="18">
        <f>IF(A215="","",IF(A215=$D$6*12,C215+F215,MIN($G$4,C215+F215)))</f>
        <v/>
      </c>
      <c r="E215" s="18">
        <f>IF(A215="","",IF(A215=$D$6*12,0,MIN($D$8+IF(A215=$D$10,$D$9,0),C215+F215-D215)))</f>
        <v/>
      </c>
      <c r="F215" s="18">
        <f>IF(A215="","",ROUND(C215*$D$5/12,2))</f>
        <v/>
      </c>
      <c r="G215" s="18">
        <f>IF(A215="","",D215+E215-F215)</f>
        <v/>
      </c>
      <c r="H215" s="18">
        <f>IF(A215="","",MAX(0,ROUND(C215-G215,2)))</f>
        <v/>
      </c>
    </row>
    <row r="216">
      <c r="A216" s="16">
        <f>IF(A215="","",IF(H215&lt;=0.005,"",A215+1))</f>
        <v/>
      </c>
      <c r="B216" s="17">
        <f>IF(A216="","",EDATE($D$7,A216-1))</f>
        <v/>
      </c>
      <c r="C216" s="18">
        <f>IF(A216="","",H215)</f>
        <v/>
      </c>
      <c r="D216" s="18">
        <f>IF(A216="","",IF(A216=$D$6*12,C216+F216,MIN($G$4,C216+F216)))</f>
        <v/>
      </c>
      <c r="E216" s="18">
        <f>IF(A216="","",IF(A216=$D$6*12,0,MIN($D$8+IF(A216=$D$10,$D$9,0),C216+F216-D216)))</f>
        <v/>
      </c>
      <c r="F216" s="18">
        <f>IF(A216="","",ROUND(C216*$D$5/12,2))</f>
        <v/>
      </c>
      <c r="G216" s="18">
        <f>IF(A216="","",D216+E216-F216)</f>
        <v/>
      </c>
      <c r="H216" s="18">
        <f>IF(A216="","",MAX(0,ROUND(C216-G216,2)))</f>
        <v/>
      </c>
    </row>
    <row r="217">
      <c r="A217" s="16">
        <f>IF(A216="","",IF(H216&lt;=0.005,"",A216+1))</f>
        <v/>
      </c>
      <c r="B217" s="17">
        <f>IF(A217="","",EDATE($D$7,A217-1))</f>
        <v/>
      </c>
      <c r="C217" s="18">
        <f>IF(A217="","",H216)</f>
        <v/>
      </c>
      <c r="D217" s="18">
        <f>IF(A217="","",IF(A217=$D$6*12,C217+F217,MIN($G$4,C217+F217)))</f>
        <v/>
      </c>
      <c r="E217" s="18">
        <f>IF(A217="","",IF(A217=$D$6*12,0,MIN($D$8+IF(A217=$D$10,$D$9,0),C217+F217-D217)))</f>
        <v/>
      </c>
      <c r="F217" s="18">
        <f>IF(A217="","",ROUND(C217*$D$5/12,2))</f>
        <v/>
      </c>
      <c r="G217" s="18">
        <f>IF(A217="","",D217+E217-F217)</f>
        <v/>
      </c>
      <c r="H217" s="18">
        <f>IF(A217="","",MAX(0,ROUND(C217-G217,2)))</f>
        <v/>
      </c>
    </row>
    <row r="218">
      <c r="A218" s="16">
        <f>IF(A217="","",IF(H217&lt;=0.005,"",A217+1))</f>
        <v/>
      </c>
      <c r="B218" s="17">
        <f>IF(A218="","",EDATE($D$7,A218-1))</f>
        <v/>
      </c>
      <c r="C218" s="18">
        <f>IF(A218="","",H217)</f>
        <v/>
      </c>
      <c r="D218" s="18">
        <f>IF(A218="","",IF(A218=$D$6*12,C218+F218,MIN($G$4,C218+F218)))</f>
        <v/>
      </c>
      <c r="E218" s="18">
        <f>IF(A218="","",IF(A218=$D$6*12,0,MIN($D$8+IF(A218=$D$10,$D$9,0),C218+F218-D218)))</f>
        <v/>
      </c>
      <c r="F218" s="18">
        <f>IF(A218="","",ROUND(C218*$D$5/12,2))</f>
        <v/>
      </c>
      <c r="G218" s="18">
        <f>IF(A218="","",D218+E218-F218)</f>
        <v/>
      </c>
      <c r="H218" s="18">
        <f>IF(A218="","",MAX(0,ROUND(C218-G218,2)))</f>
        <v/>
      </c>
    </row>
    <row r="219">
      <c r="A219" s="16">
        <f>IF(A218="","",IF(H218&lt;=0.005,"",A218+1))</f>
        <v/>
      </c>
      <c r="B219" s="17">
        <f>IF(A219="","",EDATE($D$7,A219-1))</f>
        <v/>
      </c>
      <c r="C219" s="18">
        <f>IF(A219="","",H218)</f>
        <v/>
      </c>
      <c r="D219" s="18">
        <f>IF(A219="","",IF(A219=$D$6*12,C219+F219,MIN($G$4,C219+F219)))</f>
        <v/>
      </c>
      <c r="E219" s="18">
        <f>IF(A219="","",IF(A219=$D$6*12,0,MIN($D$8+IF(A219=$D$10,$D$9,0),C219+F219-D219)))</f>
        <v/>
      </c>
      <c r="F219" s="18">
        <f>IF(A219="","",ROUND(C219*$D$5/12,2))</f>
        <v/>
      </c>
      <c r="G219" s="18">
        <f>IF(A219="","",D219+E219-F219)</f>
        <v/>
      </c>
      <c r="H219" s="18">
        <f>IF(A219="","",MAX(0,ROUND(C219-G219,2)))</f>
        <v/>
      </c>
    </row>
    <row r="220">
      <c r="A220" s="16">
        <f>IF(A219="","",IF(H219&lt;=0.005,"",A219+1))</f>
        <v/>
      </c>
      <c r="B220" s="17">
        <f>IF(A220="","",EDATE($D$7,A220-1))</f>
        <v/>
      </c>
      <c r="C220" s="18">
        <f>IF(A220="","",H219)</f>
        <v/>
      </c>
      <c r="D220" s="18">
        <f>IF(A220="","",IF(A220=$D$6*12,C220+F220,MIN($G$4,C220+F220)))</f>
        <v/>
      </c>
      <c r="E220" s="18">
        <f>IF(A220="","",IF(A220=$D$6*12,0,MIN($D$8+IF(A220=$D$10,$D$9,0),C220+F220-D220)))</f>
        <v/>
      </c>
      <c r="F220" s="18">
        <f>IF(A220="","",ROUND(C220*$D$5/12,2))</f>
        <v/>
      </c>
      <c r="G220" s="18">
        <f>IF(A220="","",D220+E220-F220)</f>
        <v/>
      </c>
      <c r="H220" s="18">
        <f>IF(A220="","",MAX(0,ROUND(C220-G220,2)))</f>
        <v/>
      </c>
    </row>
    <row r="221">
      <c r="A221" s="16">
        <f>IF(A220="","",IF(H220&lt;=0.005,"",A220+1))</f>
        <v/>
      </c>
      <c r="B221" s="17">
        <f>IF(A221="","",EDATE($D$7,A221-1))</f>
        <v/>
      </c>
      <c r="C221" s="18">
        <f>IF(A221="","",H220)</f>
        <v/>
      </c>
      <c r="D221" s="18">
        <f>IF(A221="","",IF(A221=$D$6*12,C221+F221,MIN($G$4,C221+F221)))</f>
        <v/>
      </c>
      <c r="E221" s="18">
        <f>IF(A221="","",IF(A221=$D$6*12,0,MIN($D$8+IF(A221=$D$10,$D$9,0),C221+F221-D221)))</f>
        <v/>
      </c>
      <c r="F221" s="18">
        <f>IF(A221="","",ROUND(C221*$D$5/12,2))</f>
        <v/>
      </c>
      <c r="G221" s="18">
        <f>IF(A221="","",D221+E221-F221)</f>
        <v/>
      </c>
      <c r="H221" s="18">
        <f>IF(A221="","",MAX(0,ROUND(C221-G221,2)))</f>
        <v/>
      </c>
    </row>
    <row r="222">
      <c r="A222" s="16">
        <f>IF(A221="","",IF(H221&lt;=0.005,"",A221+1))</f>
        <v/>
      </c>
      <c r="B222" s="17">
        <f>IF(A222="","",EDATE($D$7,A222-1))</f>
        <v/>
      </c>
      <c r="C222" s="18">
        <f>IF(A222="","",H221)</f>
        <v/>
      </c>
      <c r="D222" s="18">
        <f>IF(A222="","",IF(A222=$D$6*12,C222+F222,MIN($G$4,C222+F222)))</f>
        <v/>
      </c>
      <c r="E222" s="18">
        <f>IF(A222="","",IF(A222=$D$6*12,0,MIN($D$8+IF(A222=$D$10,$D$9,0),C222+F222-D222)))</f>
        <v/>
      </c>
      <c r="F222" s="18">
        <f>IF(A222="","",ROUND(C222*$D$5/12,2))</f>
        <v/>
      </c>
      <c r="G222" s="18">
        <f>IF(A222="","",D222+E222-F222)</f>
        <v/>
      </c>
      <c r="H222" s="18">
        <f>IF(A222="","",MAX(0,ROUND(C222-G222,2)))</f>
        <v/>
      </c>
    </row>
    <row r="223">
      <c r="A223" s="16">
        <f>IF(A222="","",IF(H222&lt;=0.005,"",A222+1))</f>
        <v/>
      </c>
      <c r="B223" s="17">
        <f>IF(A223="","",EDATE($D$7,A223-1))</f>
        <v/>
      </c>
      <c r="C223" s="18">
        <f>IF(A223="","",H222)</f>
        <v/>
      </c>
      <c r="D223" s="18">
        <f>IF(A223="","",IF(A223=$D$6*12,C223+F223,MIN($G$4,C223+F223)))</f>
        <v/>
      </c>
      <c r="E223" s="18">
        <f>IF(A223="","",IF(A223=$D$6*12,0,MIN($D$8+IF(A223=$D$10,$D$9,0),C223+F223-D223)))</f>
        <v/>
      </c>
      <c r="F223" s="18">
        <f>IF(A223="","",ROUND(C223*$D$5/12,2))</f>
        <v/>
      </c>
      <c r="G223" s="18">
        <f>IF(A223="","",D223+E223-F223)</f>
        <v/>
      </c>
      <c r="H223" s="18">
        <f>IF(A223="","",MAX(0,ROUND(C223-G223,2)))</f>
        <v/>
      </c>
    </row>
    <row r="224">
      <c r="A224" s="16">
        <f>IF(A223="","",IF(H223&lt;=0.005,"",A223+1))</f>
        <v/>
      </c>
      <c r="B224" s="17">
        <f>IF(A224="","",EDATE($D$7,A224-1))</f>
        <v/>
      </c>
      <c r="C224" s="18">
        <f>IF(A224="","",H223)</f>
        <v/>
      </c>
      <c r="D224" s="18">
        <f>IF(A224="","",IF(A224=$D$6*12,C224+F224,MIN($G$4,C224+F224)))</f>
        <v/>
      </c>
      <c r="E224" s="18">
        <f>IF(A224="","",IF(A224=$D$6*12,0,MIN($D$8+IF(A224=$D$10,$D$9,0),C224+F224-D224)))</f>
        <v/>
      </c>
      <c r="F224" s="18">
        <f>IF(A224="","",ROUND(C224*$D$5/12,2))</f>
        <v/>
      </c>
      <c r="G224" s="18">
        <f>IF(A224="","",D224+E224-F224)</f>
        <v/>
      </c>
      <c r="H224" s="18">
        <f>IF(A224="","",MAX(0,ROUND(C224-G224,2)))</f>
        <v/>
      </c>
    </row>
    <row r="225">
      <c r="A225" s="16">
        <f>IF(A224="","",IF(H224&lt;=0.005,"",A224+1))</f>
        <v/>
      </c>
      <c r="B225" s="17">
        <f>IF(A225="","",EDATE($D$7,A225-1))</f>
        <v/>
      </c>
      <c r="C225" s="18">
        <f>IF(A225="","",H224)</f>
        <v/>
      </c>
      <c r="D225" s="18">
        <f>IF(A225="","",IF(A225=$D$6*12,C225+F225,MIN($G$4,C225+F225)))</f>
        <v/>
      </c>
      <c r="E225" s="18">
        <f>IF(A225="","",IF(A225=$D$6*12,0,MIN($D$8+IF(A225=$D$10,$D$9,0),C225+F225-D225)))</f>
        <v/>
      </c>
      <c r="F225" s="18">
        <f>IF(A225="","",ROUND(C225*$D$5/12,2))</f>
        <v/>
      </c>
      <c r="G225" s="18">
        <f>IF(A225="","",D225+E225-F225)</f>
        <v/>
      </c>
      <c r="H225" s="18">
        <f>IF(A225="","",MAX(0,ROUND(C225-G225,2)))</f>
        <v/>
      </c>
    </row>
    <row r="226">
      <c r="A226" s="16">
        <f>IF(A225="","",IF(H225&lt;=0.005,"",A225+1))</f>
        <v/>
      </c>
      <c r="B226" s="17">
        <f>IF(A226="","",EDATE($D$7,A226-1))</f>
        <v/>
      </c>
      <c r="C226" s="18">
        <f>IF(A226="","",H225)</f>
        <v/>
      </c>
      <c r="D226" s="18">
        <f>IF(A226="","",IF(A226=$D$6*12,C226+F226,MIN($G$4,C226+F226)))</f>
        <v/>
      </c>
      <c r="E226" s="18">
        <f>IF(A226="","",IF(A226=$D$6*12,0,MIN($D$8+IF(A226=$D$10,$D$9,0),C226+F226-D226)))</f>
        <v/>
      </c>
      <c r="F226" s="18">
        <f>IF(A226="","",ROUND(C226*$D$5/12,2))</f>
        <v/>
      </c>
      <c r="G226" s="18">
        <f>IF(A226="","",D226+E226-F226)</f>
        <v/>
      </c>
      <c r="H226" s="18">
        <f>IF(A226="","",MAX(0,ROUND(C226-G226,2)))</f>
        <v/>
      </c>
    </row>
    <row r="227">
      <c r="A227" s="16">
        <f>IF(A226="","",IF(H226&lt;=0.005,"",A226+1))</f>
        <v/>
      </c>
      <c r="B227" s="17">
        <f>IF(A227="","",EDATE($D$7,A227-1))</f>
        <v/>
      </c>
      <c r="C227" s="18">
        <f>IF(A227="","",H226)</f>
        <v/>
      </c>
      <c r="D227" s="18">
        <f>IF(A227="","",IF(A227=$D$6*12,C227+F227,MIN($G$4,C227+F227)))</f>
        <v/>
      </c>
      <c r="E227" s="18">
        <f>IF(A227="","",IF(A227=$D$6*12,0,MIN($D$8+IF(A227=$D$10,$D$9,0),C227+F227-D227)))</f>
        <v/>
      </c>
      <c r="F227" s="18">
        <f>IF(A227="","",ROUND(C227*$D$5/12,2))</f>
        <v/>
      </c>
      <c r="G227" s="18">
        <f>IF(A227="","",D227+E227-F227)</f>
        <v/>
      </c>
      <c r="H227" s="18">
        <f>IF(A227="","",MAX(0,ROUND(C227-G227,2)))</f>
        <v/>
      </c>
    </row>
    <row r="228">
      <c r="A228" s="16">
        <f>IF(A227="","",IF(H227&lt;=0.005,"",A227+1))</f>
        <v/>
      </c>
      <c r="B228" s="17">
        <f>IF(A228="","",EDATE($D$7,A228-1))</f>
        <v/>
      </c>
      <c r="C228" s="18">
        <f>IF(A228="","",H227)</f>
        <v/>
      </c>
      <c r="D228" s="18">
        <f>IF(A228="","",IF(A228=$D$6*12,C228+F228,MIN($G$4,C228+F228)))</f>
        <v/>
      </c>
      <c r="E228" s="18">
        <f>IF(A228="","",IF(A228=$D$6*12,0,MIN($D$8+IF(A228=$D$10,$D$9,0),C228+F228-D228)))</f>
        <v/>
      </c>
      <c r="F228" s="18">
        <f>IF(A228="","",ROUND(C228*$D$5/12,2))</f>
        <v/>
      </c>
      <c r="G228" s="18">
        <f>IF(A228="","",D228+E228-F228)</f>
        <v/>
      </c>
      <c r="H228" s="18">
        <f>IF(A228="","",MAX(0,ROUND(C228-G228,2)))</f>
        <v/>
      </c>
    </row>
    <row r="229">
      <c r="A229" s="16">
        <f>IF(A228="","",IF(H228&lt;=0.005,"",A228+1))</f>
        <v/>
      </c>
      <c r="B229" s="17">
        <f>IF(A229="","",EDATE($D$7,A229-1))</f>
        <v/>
      </c>
      <c r="C229" s="18">
        <f>IF(A229="","",H228)</f>
        <v/>
      </c>
      <c r="D229" s="18">
        <f>IF(A229="","",IF(A229=$D$6*12,C229+F229,MIN($G$4,C229+F229)))</f>
        <v/>
      </c>
      <c r="E229" s="18">
        <f>IF(A229="","",IF(A229=$D$6*12,0,MIN($D$8+IF(A229=$D$10,$D$9,0),C229+F229-D229)))</f>
        <v/>
      </c>
      <c r="F229" s="18">
        <f>IF(A229="","",ROUND(C229*$D$5/12,2))</f>
        <v/>
      </c>
      <c r="G229" s="18">
        <f>IF(A229="","",D229+E229-F229)</f>
        <v/>
      </c>
      <c r="H229" s="18">
        <f>IF(A229="","",MAX(0,ROUND(C229-G229,2)))</f>
        <v/>
      </c>
    </row>
    <row r="230">
      <c r="A230" s="16">
        <f>IF(A229="","",IF(H229&lt;=0.005,"",A229+1))</f>
        <v/>
      </c>
      <c r="B230" s="17">
        <f>IF(A230="","",EDATE($D$7,A230-1))</f>
        <v/>
      </c>
      <c r="C230" s="18">
        <f>IF(A230="","",H229)</f>
        <v/>
      </c>
      <c r="D230" s="18">
        <f>IF(A230="","",IF(A230=$D$6*12,C230+F230,MIN($G$4,C230+F230)))</f>
        <v/>
      </c>
      <c r="E230" s="18">
        <f>IF(A230="","",IF(A230=$D$6*12,0,MIN($D$8+IF(A230=$D$10,$D$9,0),C230+F230-D230)))</f>
        <v/>
      </c>
      <c r="F230" s="18">
        <f>IF(A230="","",ROUND(C230*$D$5/12,2))</f>
        <v/>
      </c>
      <c r="G230" s="18">
        <f>IF(A230="","",D230+E230-F230)</f>
        <v/>
      </c>
      <c r="H230" s="18">
        <f>IF(A230="","",MAX(0,ROUND(C230-G230,2)))</f>
        <v/>
      </c>
    </row>
    <row r="231">
      <c r="A231" s="16">
        <f>IF(A230="","",IF(H230&lt;=0.005,"",A230+1))</f>
        <v/>
      </c>
      <c r="B231" s="17">
        <f>IF(A231="","",EDATE($D$7,A231-1))</f>
        <v/>
      </c>
      <c r="C231" s="18">
        <f>IF(A231="","",H230)</f>
        <v/>
      </c>
      <c r="D231" s="18">
        <f>IF(A231="","",IF(A231=$D$6*12,C231+F231,MIN($G$4,C231+F231)))</f>
        <v/>
      </c>
      <c r="E231" s="18">
        <f>IF(A231="","",IF(A231=$D$6*12,0,MIN($D$8+IF(A231=$D$10,$D$9,0),C231+F231-D231)))</f>
        <v/>
      </c>
      <c r="F231" s="18">
        <f>IF(A231="","",ROUND(C231*$D$5/12,2))</f>
        <v/>
      </c>
      <c r="G231" s="18">
        <f>IF(A231="","",D231+E231-F231)</f>
        <v/>
      </c>
      <c r="H231" s="18">
        <f>IF(A231="","",MAX(0,ROUND(C231-G231,2)))</f>
        <v/>
      </c>
    </row>
    <row r="232">
      <c r="A232" s="16">
        <f>IF(A231="","",IF(H231&lt;=0.005,"",A231+1))</f>
        <v/>
      </c>
      <c r="B232" s="17">
        <f>IF(A232="","",EDATE($D$7,A232-1))</f>
        <v/>
      </c>
      <c r="C232" s="18">
        <f>IF(A232="","",H231)</f>
        <v/>
      </c>
      <c r="D232" s="18">
        <f>IF(A232="","",IF(A232=$D$6*12,C232+F232,MIN($G$4,C232+F232)))</f>
        <v/>
      </c>
      <c r="E232" s="18">
        <f>IF(A232="","",IF(A232=$D$6*12,0,MIN($D$8+IF(A232=$D$10,$D$9,0),C232+F232-D232)))</f>
        <v/>
      </c>
      <c r="F232" s="18">
        <f>IF(A232="","",ROUND(C232*$D$5/12,2))</f>
        <v/>
      </c>
      <c r="G232" s="18">
        <f>IF(A232="","",D232+E232-F232)</f>
        <v/>
      </c>
      <c r="H232" s="18">
        <f>IF(A232="","",MAX(0,ROUND(C232-G232,2)))</f>
        <v/>
      </c>
    </row>
    <row r="233">
      <c r="A233" s="16">
        <f>IF(A232="","",IF(H232&lt;=0.005,"",A232+1))</f>
        <v/>
      </c>
      <c r="B233" s="17">
        <f>IF(A233="","",EDATE($D$7,A233-1))</f>
        <v/>
      </c>
      <c r="C233" s="18">
        <f>IF(A233="","",H232)</f>
        <v/>
      </c>
      <c r="D233" s="18">
        <f>IF(A233="","",IF(A233=$D$6*12,C233+F233,MIN($G$4,C233+F233)))</f>
        <v/>
      </c>
      <c r="E233" s="18">
        <f>IF(A233="","",IF(A233=$D$6*12,0,MIN($D$8+IF(A233=$D$10,$D$9,0),C233+F233-D233)))</f>
        <v/>
      </c>
      <c r="F233" s="18">
        <f>IF(A233="","",ROUND(C233*$D$5/12,2))</f>
        <v/>
      </c>
      <c r="G233" s="18">
        <f>IF(A233="","",D233+E233-F233)</f>
        <v/>
      </c>
      <c r="H233" s="18">
        <f>IF(A233="","",MAX(0,ROUND(C233-G233,2)))</f>
        <v/>
      </c>
    </row>
    <row r="234">
      <c r="A234" s="16">
        <f>IF(A233="","",IF(H233&lt;=0.005,"",A233+1))</f>
        <v/>
      </c>
      <c r="B234" s="17">
        <f>IF(A234="","",EDATE($D$7,A234-1))</f>
        <v/>
      </c>
      <c r="C234" s="18">
        <f>IF(A234="","",H233)</f>
        <v/>
      </c>
      <c r="D234" s="18">
        <f>IF(A234="","",IF(A234=$D$6*12,C234+F234,MIN($G$4,C234+F234)))</f>
        <v/>
      </c>
      <c r="E234" s="18">
        <f>IF(A234="","",IF(A234=$D$6*12,0,MIN($D$8+IF(A234=$D$10,$D$9,0),C234+F234-D234)))</f>
        <v/>
      </c>
      <c r="F234" s="18">
        <f>IF(A234="","",ROUND(C234*$D$5/12,2))</f>
        <v/>
      </c>
      <c r="G234" s="18">
        <f>IF(A234="","",D234+E234-F234)</f>
        <v/>
      </c>
      <c r="H234" s="18">
        <f>IF(A234="","",MAX(0,ROUND(C234-G234,2)))</f>
        <v/>
      </c>
    </row>
    <row r="235">
      <c r="A235" s="16">
        <f>IF(A234="","",IF(H234&lt;=0.005,"",A234+1))</f>
        <v/>
      </c>
      <c r="B235" s="17">
        <f>IF(A235="","",EDATE($D$7,A235-1))</f>
        <v/>
      </c>
      <c r="C235" s="18">
        <f>IF(A235="","",H234)</f>
        <v/>
      </c>
      <c r="D235" s="18">
        <f>IF(A235="","",IF(A235=$D$6*12,C235+F235,MIN($G$4,C235+F235)))</f>
        <v/>
      </c>
      <c r="E235" s="18">
        <f>IF(A235="","",IF(A235=$D$6*12,0,MIN($D$8+IF(A235=$D$10,$D$9,0),C235+F235-D235)))</f>
        <v/>
      </c>
      <c r="F235" s="18">
        <f>IF(A235="","",ROUND(C235*$D$5/12,2))</f>
        <v/>
      </c>
      <c r="G235" s="18">
        <f>IF(A235="","",D235+E235-F235)</f>
        <v/>
      </c>
      <c r="H235" s="18">
        <f>IF(A235="","",MAX(0,ROUND(C235-G235,2)))</f>
        <v/>
      </c>
    </row>
    <row r="236">
      <c r="A236" s="16">
        <f>IF(A235="","",IF(H235&lt;=0.005,"",A235+1))</f>
        <v/>
      </c>
      <c r="B236" s="17">
        <f>IF(A236="","",EDATE($D$7,A236-1))</f>
        <v/>
      </c>
      <c r="C236" s="18">
        <f>IF(A236="","",H235)</f>
        <v/>
      </c>
      <c r="D236" s="18">
        <f>IF(A236="","",IF(A236=$D$6*12,C236+F236,MIN($G$4,C236+F236)))</f>
        <v/>
      </c>
      <c r="E236" s="18">
        <f>IF(A236="","",IF(A236=$D$6*12,0,MIN($D$8+IF(A236=$D$10,$D$9,0),C236+F236-D236)))</f>
        <v/>
      </c>
      <c r="F236" s="18">
        <f>IF(A236="","",ROUND(C236*$D$5/12,2))</f>
        <v/>
      </c>
      <c r="G236" s="18">
        <f>IF(A236="","",D236+E236-F236)</f>
        <v/>
      </c>
      <c r="H236" s="18">
        <f>IF(A236="","",MAX(0,ROUND(C236-G236,2)))</f>
        <v/>
      </c>
    </row>
    <row r="237">
      <c r="A237" s="16">
        <f>IF(A236="","",IF(H236&lt;=0.005,"",A236+1))</f>
        <v/>
      </c>
      <c r="B237" s="17">
        <f>IF(A237="","",EDATE($D$7,A237-1))</f>
        <v/>
      </c>
      <c r="C237" s="18">
        <f>IF(A237="","",H236)</f>
        <v/>
      </c>
      <c r="D237" s="18">
        <f>IF(A237="","",IF(A237=$D$6*12,C237+F237,MIN($G$4,C237+F237)))</f>
        <v/>
      </c>
      <c r="E237" s="18">
        <f>IF(A237="","",IF(A237=$D$6*12,0,MIN($D$8+IF(A237=$D$10,$D$9,0),C237+F237-D237)))</f>
        <v/>
      </c>
      <c r="F237" s="18">
        <f>IF(A237="","",ROUND(C237*$D$5/12,2))</f>
        <v/>
      </c>
      <c r="G237" s="18">
        <f>IF(A237="","",D237+E237-F237)</f>
        <v/>
      </c>
      <c r="H237" s="18">
        <f>IF(A237="","",MAX(0,ROUND(C237-G237,2)))</f>
        <v/>
      </c>
    </row>
    <row r="238">
      <c r="A238" s="16">
        <f>IF(A237="","",IF(H237&lt;=0.005,"",A237+1))</f>
        <v/>
      </c>
      <c r="B238" s="17">
        <f>IF(A238="","",EDATE($D$7,A238-1))</f>
        <v/>
      </c>
      <c r="C238" s="18">
        <f>IF(A238="","",H237)</f>
        <v/>
      </c>
      <c r="D238" s="18">
        <f>IF(A238="","",IF(A238=$D$6*12,C238+F238,MIN($G$4,C238+F238)))</f>
        <v/>
      </c>
      <c r="E238" s="18">
        <f>IF(A238="","",IF(A238=$D$6*12,0,MIN($D$8+IF(A238=$D$10,$D$9,0),C238+F238-D238)))</f>
        <v/>
      </c>
      <c r="F238" s="18">
        <f>IF(A238="","",ROUND(C238*$D$5/12,2))</f>
        <v/>
      </c>
      <c r="G238" s="18">
        <f>IF(A238="","",D238+E238-F238)</f>
        <v/>
      </c>
      <c r="H238" s="18">
        <f>IF(A238="","",MAX(0,ROUND(C238-G238,2)))</f>
        <v/>
      </c>
    </row>
    <row r="239">
      <c r="A239" s="16">
        <f>IF(A238="","",IF(H238&lt;=0.005,"",A238+1))</f>
        <v/>
      </c>
      <c r="B239" s="17">
        <f>IF(A239="","",EDATE($D$7,A239-1))</f>
        <v/>
      </c>
      <c r="C239" s="18">
        <f>IF(A239="","",H238)</f>
        <v/>
      </c>
      <c r="D239" s="18">
        <f>IF(A239="","",IF(A239=$D$6*12,C239+F239,MIN($G$4,C239+F239)))</f>
        <v/>
      </c>
      <c r="E239" s="18">
        <f>IF(A239="","",IF(A239=$D$6*12,0,MIN($D$8+IF(A239=$D$10,$D$9,0),C239+F239-D239)))</f>
        <v/>
      </c>
      <c r="F239" s="18">
        <f>IF(A239="","",ROUND(C239*$D$5/12,2))</f>
        <v/>
      </c>
      <c r="G239" s="18">
        <f>IF(A239="","",D239+E239-F239)</f>
        <v/>
      </c>
      <c r="H239" s="18">
        <f>IF(A239="","",MAX(0,ROUND(C239-G239,2)))</f>
        <v/>
      </c>
    </row>
    <row r="240">
      <c r="A240" s="16">
        <f>IF(A239="","",IF(H239&lt;=0.005,"",A239+1))</f>
        <v/>
      </c>
      <c r="B240" s="17">
        <f>IF(A240="","",EDATE($D$7,A240-1))</f>
        <v/>
      </c>
      <c r="C240" s="18">
        <f>IF(A240="","",H239)</f>
        <v/>
      </c>
      <c r="D240" s="18">
        <f>IF(A240="","",IF(A240=$D$6*12,C240+F240,MIN($G$4,C240+F240)))</f>
        <v/>
      </c>
      <c r="E240" s="18">
        <f>IF(A240="","",IF(A240=$D$6*12,0,MIN($D$8+IF(A240=$D$10,$D$9,0),C240+F240-D240)))</f>
        <v/>
      </c>
      <c r="F240" s="18">
        <f>IF(A240="","",ROUND(C240*$D$5/12,2))</f>
        <v/>
      </c>
      <c r="G240" s="18">
        <f>IF(A240="","",D240+E240-F240)</f>
        <v/>
      </c>
      <c r="H240" s="18">
        <f>IF(A240="","",MAX(0,ROUND(C240-G240,2)))</f>
        <v/>
      </c>
    </row>
    <row r="241">
      <c r="A241" s="16">
        <f>IF(A240="","",IF(H240&lt;=0.005,"",A240+1))</f>
        <v/>
      </c>
      <c r="B241" s="17">
        <f>IF(A241="","",EDATE($D$7,A241-1))</f>
        <v/>
      </c>
      <c r="C241" s="18">
        <f>IF(A241="","",H240)</f>
        <v/>
      </c>
      <c r="D241" s="18">
        <f>IF(A241="","",IF(A241=$D$6*12,C241+F241,MIN($G$4,C241+F241)))</f>
        <v/>
      </c>
      <c r="E241" s="18">
        <f>IF(A241="","",IF(A241=$D$6*12,0,MIN($D$8+IF(A241=$D$10,$D$9,0),C241+F241-D241)))</f>
        <v/>
      </c>
      <c r="F241" s="18">
        <f>IF(A241="","",ROUND(C241*$D$5/12,2))</f>
        <v/>
      </c>
      <c r="G241" s="18">
        <f>IF(A241="","",D241+E241-F241)</f>
        <v/>
      </c>
      <c r="H241" s="18">
        <f>IF(A241="","",MAX(0,ROUND(C241-G241,2)))</f>
        <v/>
      </c>
    </row>
    <row r="242">
      <c r="A242" s="16">
        <f>IF(A241="","",IF(H241&lt;=0.005,"",A241+1))</f>
        <v/>
      </c>
      <c r="B242" s="17">
        <f>IF(A242="","",EDATE($D$7,A242-1))</f>
        <v/>
      </c>
      <c r="C242" s="18">
        <f>IF(A242="","",H241)</f>
        <v/>
      </c>
      <c r="D242" s="18">
        <f>IF(A242="","",IF(A242=$D$6*12,C242+F242,MIN($G$4,C242+F242)))</f>
        <v/>
      </c>
      <c r="E242" s="18">
        <f>IF(A242="","",IF(A242=$D$6*12,0,MIN($D$8+IF(A242=$D$10,$D$9,0),C242+F242-D242)))</f>
        <v/>
      </c>
      <c r="F242" s="18">
        <f>IF(A242="","",ROUND(C242*$D$5/12,2))</f>
        <v/>
      </c>
      <c r="G242" s="18">
        <f>IF(A242="","",D242+E242-F242)</f>
        <v/>
      </c>
      <c r="H242" s="18">
        <f>IF(A242="","",MAX(0,ROUND(C242-G242,2)))</f>
        <v/>
      </c>
    </row>
    <row r="243">
      <c r="A243" s="16">
        <f>IF(A242="","",IF(H242&lt;=0.005,"",A242+1))</f>
        <v/>
      </c>
      <c r="B243" s="17">
        <f>IF(A243="","",EDATE($D$7,A243-1))</f>
        <v/>
      </c>
      <c r="C243" s="18">
        <f>IF(A243="","",H242)</f>
        <v/>
      </c>
      <c r="D243" s="18">
        <f>IF(A243="","",IF(A243=$D$6*12,C243+F243,MIN($G$4,C243+F243)))</f>
        <v/>
      </c>
      <c r="E243" s="18">
        <f>IF(A243="","",IF(A243=$D$6*12,0,MIN($D$8+IF(A243=$D$10,$D$9,0),C243+F243-D243)))</f>
        <v/>
      </c>
      <c r="F243" s="18">
        <f>IF(A243="","",ROUND(C243*$D$5/12,2))</f>
        <v/>
      </c>
      <c r="G243" s="18">
        <f>IF(A243="","",D243+E243-F243)</f>
        <v/>
      </c>
      <c r="H243" s="18">
        <f>IF(A243="","",MAX(0,ROUND(C243-G243,2)))</f>
        <v/>
      </c>
    </row>
    <row r="244">
      <c r="A244" s="16">
        <f>IF(A243="","",IF(H243&lt;=0.005,"",A243+1))</f>
        <v/>
      </c>
      <c r="B244" s="17">
        <f>IF(A244="","",EDATE($D$7,A244-1))</f>
        <v/>
      </c>
      <c r="C244" s="18">
        <f>IF(A244="","",H243)</f>
        <v/>
      </c>
      <c r="D244" s="18">
        <f>IF(A244="","",IF(A244=$D$6*12,C244+F244,MIN($G$4,C244+F244)))</f>
        <v/>
      </c>
      <c r="E244" s="18">
        <f>IF(A244="","",IF(A244=$D$6*12,0,MIN($D$8+IF(A244=$D$10,$D$9,0),C244+F244-D244)))</f>
        <v/>
      </c>
      <c r="F244" s="18">
        <f>IF(A244="","",ROUND(C244*$D$5/12,2))</f>
        <v/>
      </c>
      <c r="G244" s="18">
        <f>IF(A244="","",D244+E244-F244)</f>
        <v/>
      </c>
      <c r="H244" s="18">
        <f>IF(A244="","",MAX(0,ROUND(C244-G244,2)))</f>
        <v/>
      </c>
    </row>
    <row r="245">
      <c r="A245" s="16">
        <f>IF(A244="","",IF(H244&lt;=0.005,"",A244+1))</f>
        <v/>
      </c>
      <c r="B245" s="17">
        <f>IF(A245="","",EDATE($D$7,A245-1))</f>
        <v/>
      </c>
      <c r="C245" s="18">
        <f>IF(A245="","",H244)</f>
        <v/>
      </c>
      <c r="D245" s="18">
        <f>IF(A245="","",IF(A245=$D$6*12,C245+F245,MIN($G$4,C245+F245)))</f>
        <v/>
      </c>
      <c r="E245" s="18">
        <f>IF(A245="","",IF(A245=$D$6*12,0,MIN($D$8+IF(A245=$D$10,$D$9,0),C245+F245-D245)))</f>
        <v/>
      </c>
      <c r="F245" s="18">
        <f>IF(A245="","",ROUND(C245*$D$5/12,2))</f>
        <v/>
      </c>
      <c r="G245" s="18">
        <f>IF(A245="","",D245+E245-F245)</f>
        <v/>
      </c>
      <c r="H245" s="18">
        <f>IF(A245="","",MAX(0,ROUND(C245-G245,2)))</f>
        <v/>
      </c>
    </row>
    <row r="246">
      <c r="A246" s="16">
        <f>IF(A245="","",IF(H245&lt;=0.005,"",A245+1))</f>
        <v/>
      </c>
      <c r="B246" s="17">
        <f>IF(A246="","",EDATE($D$7,A246-1))</f>
        <v/>
      </c>
      <c r="C246" s="18">
        <f>IF(A246="","",H245)</f>
        <v/>
      </c>
      <c r="D246" s="18">
        <f>IF(A246="","",IF(A246=$D$6*12,C246+F246,MIN($G$4,C246+F246)))</f>
        <v/>
      </c>
      <c r="E246" s="18">
        <f>IF(A246="","",IF(A246=$D$6*12,0,MIN($D$8+IF(A246=$D$10,$D$9,0),C246+F246-D246)))</f>
        <v/>
      </c>
      <c r="F246" s="18">
        <f>IF(A246="","",ROUND(C246*$D$5/12,2))</f>
        <v/>
      </c>
      <c r="G246" s="18">
        <f>IF(A246="","",D246+E246-F246)</f>
        <v/>
      </c>
      <c r="H246" s="18">
        <f>IF(A246="","",MAX(0,ROUND(C246-G246,2)))</f>
        <v/>
      </c>
    </row>
    <row r="247">
      <c r="A247" s="16">
        <f>IF(A246="","",IF(H246&lt;=0.005,"",A246+1))</f>
        <v/>
      </c>
      <c r="B247" s="17">
        <f>IF(A247="","",EDATE($D$7,A247-1))</f>
        <v/>
      </c>
      <c r="C247" s="18">
        <f>IF(A247="","",H246)</f>
        <v/>
      </c>
      <c r="D247" s="18">
        <f>IF(A247="","",IF(A247=$D$6*12,C247+F247,MIN($G$4,C247+F247)))</f>
        <v/>
      </c>
      <c r="E247" s="18">
        <f>IF(A247="","",IF(A247=$D$6*12,0,MIN($D$8+IF(A247=$D$10,$D$9,0),C247+F247-D247)))</f>
        <v/>
      </c>
      <c r="F247" s="18">
        <f>IF(A247="","",ROUND(C247*$D$5/12,2))</f>
        <v/>
      </c>
      <c r="G247" s="18">
        <f>IF(A247="","",D247+E247-F247)</f>
        <v/>
      </c>
      <c r="H247" s="18">
        <f>IF(A247="","",MAX(0,ROUND(C247-G247,2)))</f>
        <v/>
      </c>
    </row>
    <row r="248">
      <c r="A248" s="16">
        <f>IF(A247="","",IF(H247&lt;=0.005,"",A247+1))</f>
        <v/>
      </c>
      <c r="B248" s="17">
        <f>IF(A248="","",EDATE($D$7,A248-1))</f>
        <v/>
      </c>
      <c r="C248" s="18">
        <f>IF(A248="","",H247)</f>
        <v/>
      </c>
      <c r="D248" s="18">
        <f>IF(A248="","",IF(A248=$D$6*12,C248+F248,MIN($G$4,C248+F248)))</f>
        <v/>
      </c>
      <c r="E248" s="18">
        <f>IF(A248="","",IF(A248=$D$6*12,0,MIN($D$8+IF(A248=$D$10,$D$9,0),C248+F248-D248)))</f>
        <v/>
      </c>
      <c r="F248" s="18">
        <f>IF(A248="","",ROUND(C248*$D$5/12,2))</f>
        <v/>
      </c>
      <c r="G248" s="18">
        <f>IF(A248="","",D248+E248-F248)</f>
        <v/>
      </c>
      <c r="H248" s="18">
        <f>IF(A248="","",MAX(0,ROUND(C248-G248,2)))</f>
        <v/>
      </c>
    </row>
    <row r="249">
      <c r="A249" s="16">
        <f>IF(A248="","",IF(H248&lt;=0.005,"",A248+1))</f>
        <v/>
      </c>
      <c r="B249" s="17">
        <f>IF(A249="","",EDATE($D$7,A249-1))</f>
        <v/>
      </c>
      <c r="C249" s="18">
        <f>IF(A249="","",H248)</f>
        <v/>
      </c>
      <c r="D249" s="18">
        <f>IF(A249="","",IF(A249=$D$6*12,C249+F249,MIN($G$4,C249+F249)))</f>
        <v/>
      </c>
      <c r="E249" s="18">
        <f>IF(A249="","",IF(A249=$D$6*12,0,MIN($D$8+IF(A249=$D$10,$D$9,0),C249+F249-D249)))</f>
        <v/>
      </c>
      <c r="F249" s="18">
        <f>IF(A249="","",ROUND(C249*$D$5/12,2))</f>
        <v/>
      </c>
      <c r="G249" s="18">
        <f>IF(A249="","",D249+E249-F249)</f>
        <v/>
      </c>
      <c r="H249" s="18">
        <f>IF(A249="","",MAX(0,ROUND(C249-G249,2)))</f>
        <v/>
      </c>
    </row>
    <row r="250">
      <c r="A250" s="16">
        <f>IF(A249="","",IF(H249&lt;=0.005,"",A249+1))</f>
        <v/>
      </c>
      <c r="B250" s="17">
        <f>IF(A250="","",EDATE($D$7,A250-1))</f>
        <v/>
      </c>
      <c r="C250" s="18">
        <f>IF(A250="","",H249)</f>
        <v/>
      </c>
      <c r="D250" s="18">
        <f>IF(A250="","",IF(A250=$D$6*12,C250+F250,MIN($G$4,C250+F250)))</f>
        <v/>
      </c>
      <c r="E250" s="18">
        <f>IF(A250="","",IF(A250=$D$6*12,0,MIN($D$8+IF(A250=$D$10,$D$9,0),C250+F250-D250)))</f>
        <v/>
      </c>
      <c r="F250" s="18">
        <f>IF(A250="","",ROUND(C250*$D$5/12,2))</f>
        <v/>
      </c>
      <c r="G250" s="18">
        <f>IF(A250="","",D250+E250-F250)</f>
        <v/>
      </c>
      <c r="H250" s="18">
        <f>IF(A250="","",MAX(0,ROUND(C250-G250,2)))</f>
        <v/>
      </c>
    </row>
    <row r="251">
      <c r="A251" s="16">
        <f>IF(A250="","",IF(H250&lt;=0.005,"",A250+1))</f>
        <v/>
      </c>
      <c r="B251" s="17">
        <f>IF(A251="","",EDATE($D$7,A251-1))</f>
        <v/>
      </c>
      <c r="C251" s="18">
        <f>IF(A251="","",H250)</f>
        <v/>
      </c>
      <c r="D251" s="18">
        <f>IF(A251="","",IF(A251=$D$6*12,C251+F251,MIN($G$4,C251+F251)))</f>
        <v/>
      </c>
      <c r="E251" s="18">
        <f>IF(A251="","",IF(A251=$D$6*12,0,MIN($D$8+IF(A251=$D$10,$D$9,0),C251+F251-D251)))</f>
        <v/>
      </c>
      <c r="F251" s="18">
        <f>IF(A251="","",ROUND(C251*$D$5/12,2))</f>
        <v/>
      </c>
      <c r="G251" s="18">
        <f>IF(A251="","",D251+E251-F251)</f>
        <v/>
      </c>
      <c r="H251" s="18">
        <f>IF(A251="","",MAX(0,ROUND(C251-G251,2)))</f>
        <v/>
      </c>
    </row>
    <row r="252">
      <c r="A252" s="16">
        <f>IF(A251="","",IF(H251&lt;=0.005,"",A251+1))</f>
        <v/>
      </c>
      <c r="B252" s="17">
        <f>IF(A252="","",EDATE($D$7,A252-1))</f>
        <v/>
      </c>
      <c r="C252" s="18">
        <f>IF(A252="","",H251)</f>
        <v/>
      </c>
      <c r="D252" s="18">
        <f>IF(A252="","",IF(A252=$D$6*12,C252+F252,MIN($G$4,C252+F252)))</f>
        <v/>
      </c>
      <c r="E252" s="18">
        <f>IF(A252="","",IF(A252=$D$6*12,0,MIN($D$8+IF(A252=$D$10,$D$9,0),C252+F252-D252)))</f>
        <v/>
      </c>
      <c r="F252" s="18">
        <f>IF(A252="","",ROUND(C252*$D$5/12,2))</f>
        <v/>
      </c>
      <c r="G252" s="18">
        <f>IF(A252="","",D252+E252-F252)</f>
        <v/>
      </c>
      <c r="H252" s="18">
        <f>IF(A252="","",MAX(0,ROUND(C252-G252,2)))</f>
        <v/>
      </c>
    </row>
    <row r="253">
      <c r="A253" s="16">
        <f>IF(A252="","",IF(H252&lt;=0.005,"",A252+1))</f>
        <v/>
      </c>
      <c r="B253" s="17">
        <f>IF(A253="","",EDATE($D$7,A253-1))</f>
        <v/>
      </c>
      <c r="C253" s="18">
        <f>IF(A253="","",H252)</f>
        <v/>
      </c>
      <c r="D253" s="18">
        <f>IF(A253="","",IF(A253=$D$6*12,C253+F253,MIN($G$4,C253+F253)))</f>
        <v/>
      </c>
      <c r="E253" s="18">
        <f>IF(A253="","",IF(A253=$D$6*12,0,MIN($D$8+IF(A253=$D$10,$D$9,0),C253+F253-D253)))</f>
        <v/>
      </c>
      <c r="F253" s="18">
        <f>IF(A253="","",ROUND(C253*$D$5/12,2))</f>
        <v/>
      </c>
      <c r="G253" s="18">
        <f>IF(A253="","",D253+E253-F253)</f>
        <v/>
      </c>
      <c r="H253" s="18">
        <f>IF(A253="","",MAX(0,ROUND(C253-G253,2)))</f>
        <v/>
      </c>
    </row>
    <row r="254">
      <c r="A254" s="16">
        <f>IF(A253="","",IF(H253&lt;=0.005,"",A253+1))</f>
        <v/>
      </c>
      <c r="B254" s="17">
        <f>IF(A254="","",EDATE($D$7,A254-1))</f>
        <v/>
      </c>
      <c r="C254" s="18">
        <f>IF(A254="","",H253)</f>
        <v/>
      </c>
      <c r="D254" s="18">
        <f>IF(A254="","",IF(A254=$D$6*12,C254+F254,MIN($G$4,C254+F254)))</f>
        <v/>
      </c>
      <c r="E254" s="18">
        <f>IF(A254="","",IF(A254=$D$6*12,0,MIN($D$8+IF(A254=$D$10,$D$9,0),C254+F254-D254)))</f>
        <v/>
      </c>
      <c r="F254" s="18">
        <f>IF(A254="","",ROUND(C254*$D$5/12,2))</f>
        <v/>
      </c>
      <c r="G254" s="18">
        <f>IF(A254="","",D254+E254-F254)</f>
        <v/>
      </c>
      <c r="H254" s="18">
        <f>IF(A254="","",MAX(0,ROUND(C254-G254,2)))</f>
        <v/>
      </c>
    </row>
    <row r="255">
      <c r="A255" s="16">
        <f>IF(A254="","",IF(H254&lt;=0.005,"",A254+1))</f>
        <v/>
      </c>
      <c r="B255" s="17">
        <f>IF(A255="","",EDATE($D$7,A255-1))</f>
        <v/>
      </c>
      <c r="C255" s="18">
        <f>IF(A255="","",H254)</f>
        <v/>
      </c>
      <c r="D255" s="18">
        <f>IF(A255="","",IF(A255=$D$6*12,C255+F255,MIN($G$4,C255+F255)))</f>
        <v/>
      </c>
      <c r="E255" s="18">
        <f>IF(A255="","",IF(A255=$D$6*12,0,MIN($D$8+IF(A255=$D$10,$D$9,0),C255+F255-D255)))</f>
        <v/>
      </c>
      <c r="F255" s="18">
        <f>IF(A255="","",ROUND(C255*$D$5/12,2))</f>
        <v/>
      </c>
      <c r="G255" s="18">
        <f>IF(A255="","",D255+E255-F255)</f>
        <v/>
      </c>
      <c r="H255" s="18">
        <f>IF(A255="","",MAX(0,ROUND(C255-G255,2)))</f>
        <v/>
      </c>
    </row>
    <row r="256">
      <c r="A256" s="16">
        <f>IF(A255="","",IF(H255&lt;=0.005,"",A255+1))</f>
        <v/>
      </c>
      <c r="B256" s="17">
        <f>IF(A256="","",EDATE($D$7,A256-1))</f>
        <v/>
      </c>
      <c r="C256" s="18">
        <f>IF(A256="","",H255)</f>
        <v/>
      </c>
      <c r="D256" s="18">
        <f>IF(A256="","",IF(A256=$D$6*12,C256+F256,MIN($G$4,C256+F256)))</f>
        <v/>
      </c>
      <c r="E256" s="18">
        <f>IF(A256="","",IF(A256=$D$6*12,0,MIN($D$8+IF(A256=$D$10,$D$9,0),C256+F256-D256)))</f>
        <v/>
      </c>
      <c r="F256" s="18">
        <f>IF(A256="","",ROUND(C256*$D$5/12,2))</f>
        <v/>
      </c>
      <c r="G256" s="18">
        <f>IF(A256="","",D256+E256-F256)</f>
        <v/>
      </c>
      <c r="H256" s="18">
        <f>IF(A256="","",MAX(0,ROUND(C256-G256,2)))</f>
        <v/>
      </c>
    </row>
    <row r="257">
      <c r="A257" s="16">
        <f>IF(A256="","",IF(H256&lt;=0.005,"",A256+1))</f>
        <v/>
      </c>
      <c r="B257" s="17">
        <f>IF(A257="","",EDATE($D$7,A257-1))</f>
        <v/>
      </c>
      <c r="C257" s="18">
        <f>IF(A257="","",H256)</f>
        <v/>
      </c>
      <c r="D257" s="18">
        <f>IF(A257="","",IF(A257=$D$6*12,C257+F257,MIN($G$4,C257+F257)))</f>
        <v/>
      </c>
      <c r="E257" s="18">
        <f>IF(A257="","",IF(A257=$D$6*12,0,MIN($D$8+IF(A257=$D$10,$D$9,0),C257+F257-D257)))</f>
        <v/>
      </c>
      <c r="F257" s="18">
        <f>IF(A257="","",ROUND(C257*$D$5/12,2))</f>
        <v/>
      </c>
      <c r="G257" s="18">
        <f>IF(A257="","",D257+E257-F257)</f>
        <v/>
      </c>
      <c r="H257" s="18">
        <f>IF(A257="","",MAX(0,ROUND(C257-G257,2)))</f>
        <v/>
      </c>
    </row>
    <row r="258">
      <c r="A258" s="16">
        <f>IF(A257="","",IF(H257&lt;=0.005,"",A257+1))</f>
        <v/>
      </c>
      <c r="B258" s="17">
        <f>IF(A258="","",EDATE($D$7,A258-1))</f>
        <v/>
      </c>
      <c r="C258" s="18">
        <f>IF(A258="","",H257)</f>
        <v/>
      </c>
      <c r="D258" s="18">
        <f>IF(A258="","",IF(A258=$D$6*12,C258+F258,MIN($G$4,C258+F258)))</f>
        <v/>
      </c>
      <c r="E258" s="18">
        <f>IF(A258="","",IF(A258=$D$6*12,0,MIN($D$8+IF(A258=$D$10,$D$9,0),C258+F258-D258)))</f>
        <v/>
      </c>
      <c r="F258" s="18">
        <f>IF(A258="","",ROUND(C258*$D$5/12,2))</f>
        <v/>
      </c>
      <c r="G258" s="18">
        <f>IF(A258="","",D258+E258-F258)</f>
        <v/>
      </c>
      <c r="H258" s="18">
        <f>IF(A258="","",MAX(0,ROUND(C258-G258,2)))</f>
        <v/>
      </c>
    </row>
    <row r="259">
      <c r="A259" s="16">
        <f>IF(A258="","",IF(H258&lt;=0.005,"",A258+1))</f>
        <v/>
      </c>
      <c r="B259" s="17">
        <f>IF(A259="","",EDATE($D$7,A259-1))</f>
        <v/>
      </c>
      <c r="C259" s="18">
        <f>IF(A259="","",H258)</f>
        <v/>
      </c>
      <c r="D259" s="18">
        <f>IF(A259="","",IF(A259=$D$6*12,C259+F259,MIN($G$4,C259+F259)))</f>
        <v/>
      </c>
      <c r="E259" s="18">
        <f>IF(A259="","",IF(A259=$D$6*12,0,MIN($D$8+IF(A259=$D$10,$D$9,0),C259+F259-D259)))</f>
        <v/>
      </c>
      <c r="F259" s="18">
        <f>IF(A259="","",ROUND(C259*$D$5/12,2))</f>
        <v/>
      </c>
      <c r="G259" s="18">
        <f>IF(A259="","",D259+E259-F259)</f>
        <v/>
      </c>
      <c r="H259" s="18">
        <f>IF(A259="","",MAX(0,ROUND(C259-G259,2)))</f>
        <v/>
      </c>
    </row>
    <row r="260">
      <c r="A260" s="16">
        <f>IF(A259="","",IF(H259&lt;=0.005,"",A259+1))</f>
        <v/>
      </c>
      <c r="B260" s="17">
        <f>IF(A260="","",EDATE($D$7,A260-1))</f>
        <v/>
      </c>
      <c r="C260" s="18">
        <f>IF(A260="","",H259)</f>
        <v/>
      </c>
      <c r="D260" s="18">
        <f>IF(A260="","",IF(A260=$D$6*12,C260+F260,MIN($G$4,C260+F260)))</f>
        <v/>
      </c>
      <c r="E260" s="18">
        <f>IF(A260="","",IF(A260=$D$6*12,0,MIN($D$8+IF(A260=$D$10,$D$9,0),C260+F260-D260)))</f>
        <v/>
      </c>
      <c r="F260" s="18">
        <f>IF(A260="","",ROUND(C260*$D$5/12,2))</f>
        <v/>
      </c>
      <c r="G260" s="18">
        <f>IF(A260="","",D260+E260-F260)</f>
        <v/>
      </c>
      <c r="H260" s="18">
        <f>IF(A260="","",MAX(0,ROUND(C260-G260,2)))</f>
        <v/>
      </c>
    </row>
    <row r="261">
      <c r="A261" s="16">
        <f>IF(A260="","",IF(H260&lt;=0.005,"",A260+1))</f>
        <v/>
      </c>
      <c r="B261" s="17">
        <f>IF(A261="","",EDATE($D$7,A261-1))</f>
        <v/>
      </c>
      <c r="C261" s="18">
        <f>IF(A261="","",H260)</f>
        <v/>
      </c>
      <c r="D261" s="18">
        <f>IF(A261="","",IF(A261=$D$6*12,C261+F261,MIN($G$4,C261+F261)))</f>
        <v/>
      </c>
      <c r="E261" s="18">
        <f>IF(A261="","",IF(A261=$D$6*12,0,MIN($D$8+IF(A261=$D$10,$D$9,0),C261+F261-D261)))</f>
        <v/>
      </c>
      <c r="F261" s="18">
        <f>IF(A261="","",ROUND(C261*$D$5/12,2))</f>
        <v/>
      </c>
      <c r="G261" s="18">
        <f>IF(A261="","",D261+E261-F261)</f>
        <v/>
      </c>
      <c r="H261" s="18">
        <f>IF(A261="","",MAX(0,ROUND(C261-G261,2)))</f>
        <v/>
      </c>
    </row>
    <row r="262">
      <c r="A262" s="16">
        <f>IF(A261="","",IF(H261&lt;=0.005,"",A261+1))</f>
        <v/>
      </c>
      <c r="B262" s="17">
        <f>IF(A262="","",EDATE($D$7,A262-1))</f>
        <v/>
      </c>
      <c r="C262" s="18">
        <f>IF(A262="","",H261)</f>
        <v/>
      </c>
      <c r="D262" s="18">
        <f>IF(A262="","",IF(A262=$D$6*12,C262+F262,MIN($G$4,C262+F262)))</f>
        <v/>
      </c>
      <c r="E262" s="18">
        <f>IF(A262="","",IF(A262=$D$6*12,0,MIN($D$8+IF(A262=$D$10,$D$9,0),C262+F262-D262)))</f>
        <v/>
      </c>
      <c r="F262" s="18">
        <f>IF(A262="","",ROUND(C262*$D$5/12,2))</f>
        <v/>
      </c>
      <c r="G262" s="18">
        <f>IF(A262="","",D262+E262-F262)</f>
        <v/>
      </c>
      <c r="H262" s="18">
        <f>IF(A262="","",MAX(0,ROUND(C262-G262,2)))</f>
        <v/>
      </c>
    </row>
    <row r="263">
      <c r="A263" s="16">
        <f>IF(A262="","",IF(H262&lt;=0.005,"",A262+1))</f>
        <v/>
      </c>
      <c r="B263" s="17">
        <f>IF(A263="","",EDATE($D$7,A263-1))</f>
        <v/>
      </c>
      <c r="C263" s="18">
        <f>IF(A263="","",H262)</f>
        <v/>
      </c>
      <c r="D263" s="18">
        <f>IF(A263="","",IF(A263=$D$6*12,C263+F263,MIN($G$4,C263+F263)))</f>
        <v/>
      </c>
      <c r="E263" s="18">
        <f>IF(A263="","",IF(A263=$D$6*12,0,MIN($D$8+IF(A263=$D$10,$D$9,0),C263+F263-D263)))</f>
        <v/>
      </c>
      <c r="F263" s="18">
        <f>IF(A263="","",ROUND(C263*$D$5/12,2))</f>
        <v/>
      </c>
      <c r="G263" s="18">
        <f>IF(A263="","",D263+E263-F263)</f>
        <v/>
      </c>
      <c r="H263" s="18">
        <f>IF(A263="","",MAX(0,ROUND(C263-G263,2)))</f>
        <v/>
      </c>
    </row>
    <row r="264">
      <c r="A264" s="16">
        <f>IF(A263="","",IF(H263&lt;=0.005,"",A263+1))</f>
        <v/>
      </c>
      <c r="B264" s="17">
        <f>IF(A264="","",EDATE($D$7,A264-1))</f>
        <v/>
      </c>
      <c r="C264" s="18">
        <f>IF(A264="","",H263)</f>
        <v/>
      </c>
      <c r="D264" s="18">
        <f>IF(A264="","",IF(A264=$D$6*12,C264+F264,MIN($G$4,C264+F264)))</f>
        <v/>
      </c>
      <c r="E264" s="18">
        <f>IF(A264="","",IF(A264=$D$6*12,0,MIN($D$8+IF(A264=$D$10,$D$9,0),C264+F264-D264)))</f>
        <v/>
      </c>
      <c r="F264" s="18">
        <f>IF(A264="","",ROUND(C264*$D$5/12,2))</f>
        <v/>
      </c>
      <c r="G264" s="18">
        <f>IF(A264="","",D264+E264-F264)</f>
        <v/>
      </c>
      <c r="H264" s="18">
        <f>IF(A264="","",MAX(0,ROUND(C264-G264,2)))</f>
        <v/>
      </c>
    </row>
    <row r="265">
      <c r="A265" s="16">
        <f>IF(A264="","",IF(H264&lt;=0.005,"",A264+1))</f>
        <v/>
      </c>
      <c r="B265" s="17">
        <f>IF(A265="","",EDATE($D$7,A265-1))</f>
        <v/>
      </c>
      <c r="C265" s="18">
        <f>IF(A265="","",H264)</f>
        <v/>
      </c>
      <c r="D265" s="18">
        <f>IF(A265="","",IF(A265=$D$6*12,C265+F265,MIN($G$4,C265+F265)))</f>
        <v/>
      </c>
      <c r="E265" s="18">
        <f>IF(A265="","",IF(A265=$D$6*12,0,MIN($D$8+IF(A265=$D$10,$D$9,0),C265+F265-D265)))</f>
        <v/>
      </c>
      <c r="F265" s="18">
        <f>IF(A265="","",ROUND(C265*$D$5/12,2))</f>
        <v/>
      </c>
      <c r="G265" s="18">
        <f>IF(A265="","",D265+E265-F265)</f>
        <v/>
      </c>
      <c r="H265" s="18">
        <f>IF(A265="","",MAX(0,ROUND(C265-G265,2)))</f>
        <v/>
      </c>
    </row>
    <row r="266">
      <c r="A266" s="16">
        <f>IF(A265="","",IF(H265&lt;=0.005,"",A265+1))</f>
        <v/>
      </c>
      <c r="B266" s="17">
        <f>IF(A266="","",EDATE($D$7,A266-1))</f>
        <v/>
      </c>
      <c r="C266" s="18">
        <f>IF(A266="","",H265)</f>
        <v/>
      </c>
      <c r="D266" s="18">
        <f>IF(A266="","",IF(A266=$D$6*12,C266+F266,MIN($G$4,C266+F266)))</f>
        <v/>
      </c>
      <c r="E266" s="18">
        <f>IF(A266="","",IF(A266=$D$6*12,0,MIN($D$8+IF(A266=$D$10,$D$9,0),C266+F266-D266)))</f>
        <v/>
      </c>
      <c r="F266" s="18">
        <f>IF(A266="","",ROUND(C266*$D$5/12,2))</f>
        <v/>
      </c>
      <c r="G266" s="18">
        <f>IF(A266="","",D266+E266-F266)</f>
        <v/>
      </c>
      <c r="H266" s="18">
        <f>IF(A266="","",MAX(0,ROUND(C266-G266,2)))</f>
        <v/>
      </c>
    </row>
    <row r="267">
      <c r="A267" s="16">
        <f>IF(A266="","",IF(H266&lt;=0.005,"",A266+1))</f>
        <v/>
      </c>
      <c r="B267" s="17">
        <f>IF(A267="","",EDATE($D$7,A267-1))</f>
        <v/>
      </c>
      <c r="C267" s="18">
        <f>IF(A267="","",H266)</f>
        <v/>
      </c>
      <c r="D267" s="18">
        <f>IF(A267="","",IF(A267=$D$6*12,C267+F267,MIN($G$4,C267+F267)))</f>
        <v/>
      </c>
      <c r="E267" s="18">
        <f>IF(A267="","",IF(A267=$D$6*12,0,MIN($D$8+IF(A267=$D$10,$D$9,0),C267+F267-D267)))</f>
        <v/>
      </c>
      <c r="F267" s="18">
        <f>IF(A267="","",ROUND(C267*$D$5/12,2))</f>
        <v/>
      </c>
      <c r="G267" s="18">
        <f>IF(A267="","",D267+E267-F267)</f>
        <v/>
      </c>
      <c r="H267" s="18">
        <f>IF(A267="","",MAX(0,ROUND(C267-G267,2)))</f>
        <v/>
      </c>
    </row>
    <row r="268">
      <c r="A268" s="16">
        <f>IF(A267="","",IF(H267&lt;=0.005,"",A267+1))</f>
        <v/>
      </c>
      <c r="B268" s="17">
        <f>IF(A268="","",EDATE($D$7,A268-1))</f>
        <v/>
      </c>
      <c r="C268" s="18">
        <f>IF(A268="","",H267)</f>
        <v/>
      </c>
      <c r="D268" s="18">
        <f>IF(A268="","",IF(A268=$D$6*12,C268+F268,MIN($G$4,C268+F268)))</f>
        <v/>
      </c>
      <c r="E268" s="18">
        <f>IF(A268="","",IF(A268=$D$6*12,0,MIN($D$8+IF(A268=$D$10,$D$9,0),C268+F268-D268)))</f>
        <v/>
      </c>
      <c r="F268" s="18">
        <f>IF(A268="","",ROUND(C268*$D$5/12,2))</f>
        <v/>
      </c>
      <c r="G268" s="18">
        <f>IF(A268="","",D268+E268-F268)</f>
        <v/>
      </c>
      <c r="H268" s="18">
        <f>IF(A268="","",MAX(0,ROUND(C268-G268,2)))</f>
        <v/>
      </c>
    </row>
    <row r="269">
      <c r="A269" s="16">
        <f>IF(A268="","",IF(H268&lt;=0.005,"",A268+1))</f>
        <v/>
      </c>
      <c r="B269" s="17">
        <f>IF(A269="","",EDATE($D$7,A269-1))</f>
        <v/>
      </c>
      <c r="C269" s="18">
        <f>IF(A269="","",H268)</f>
        <v/>
      </c>
      <c r="D269" s="18">
        <f>IF(A269="","",IF(A269=$D$6*12,C269+F269,MIN($G$4,C269+F269)))</f>
        <v/>
      </c>
      <c r="E269" s="18">
        <f>IF(A269="","",IF(A269=$D$6*12,0,MIN($D$8+IF(A269=$D$10,$D$9,0),C269+F269-D269)))</f>
        <v/>
      </c>
      <c r="F269" s="18">
        <f>IF(A269="","",ROUND(C269*$D$5/12,2))</f>
        <v/>
      </c>
      <c r="G269" s="18">
        <f>IF(A269="","",D269+E269-F269)</f>
        <v/>
      </c>
      <c r="H269" s="18">
        <f>IF(A269="","",MAX(0,ROUND(C269-G269,2)))</f>
        <v/>
      </c>
    </row>
    <row r="270">
      <c r="A270" s="16">
        <f>IF(A269="","",IF(H269&lt;=0.005,"",A269+1))</f>
        <v/>
      </c>
      <c r="B270" s="17">
        <f>IF(A270="","",EDATE($D$7,A270-1))</f>
        <v/>
      </c>
      <c r="C270" s="18">
        <f>IF(A270="","",H269)</f>
        <v/>
      </c>
      <c r="D270" s="18">
        <f>IF(A270="","",IF(A270=$D$6*12,C270+F270,MIN($G$4,C270+F270)))</f>
        <v/>
      </c>
      <c r="E270" s="18">
        <f>IF(A270="","",IF(A270=$D$6*12,0,MIN($D$8+IF(A270=$D$10,$D$9,0),C270+F270-D270)))</f>
        <v/>
      </c>
      <c r="F270" s="18">
        <f>IF(A270="","",ROUND(C270*$D$5/12,2))</f>
        <v/>
      </c>
      <c r="G270" s="18">
        <f>IF(A270="","",D270+E270-F270)</f>
        <v/>
      </c>
      <c r="H270" s="18">
        <f>IF(A270="","",MAX(0,ROUND(C270-G270,2)))</f>
        <v/>
      </c>
    </row>
    <row r="271">
      <c r="A271" s="16">
        <f>IF(A270="","",IF(H270&lt;=0.005,"",A270+1))</f>
        <v/>
      </c>
      <c r="B271" s="17">
        <f>IF(A271="","",EDATE($D$7,A271-1))</f>
        <v/>
      </c>
      <c r="C271" s="18">
        <f>IF(A271="","",H270)</f>
        <v/>
      </c>
      <c r="D271" s="18">
        <f>IF(A271="","",IF(A271=$D$6*12,C271+F271,MIN($G$4,C271+F271)))</f>
        <v/>
      </c>
      <c r="E271" s="18">
        <f>IF(A271="","",IF(A271=$D$6*12,0,MIN($D$8+IF(A271=$D$10,$D$9,0),C271+F271-D271)))</f>
        <v/>
      </c>
      <c r="F271" s="18">
        <f>IF(A271="","",ROUND(C271*$D$5/12,2))</f>
        <v/>
      </c>
      <c r="G271" s="18">
        <f>IF(A271="","",D271+E271-F271)</f>
        <v/>
      </c>
      <c r="H271" s="18">
        <f>IF(A271="","",MAX(0,ROUND(C271-G271,2)))</f>
        <v/>
      </c>
    </row>
    <row r="272">
      <c r="A272" s="16">
        <f>IF(A271="","",IF(H271&lt;=0.005,"",A271+1))</f>
        <v/>
      </c>
      <c r="B272" s="17">
        <f>IF(A272="","",EDATE($D$7,A272-1))</f>
        <v/>
      </c>
      <c r="C272" s="18">
        <f>IF(A272="","",H271)</f>
        <v/>
      </c>
      <c r="D272" s="18">
        <f>IF(A272="","",IF(A272=$D$6*12,C272+F272,MIN($G$4,C272+F272)))</f>
        <v/>
      </c>
      <c r="E272" s="18">
        <f>IF(A272="","",IF(A272=$D$6*12,0,MIN($D$8+IF(A272=$D$10,$D$9,0),C272+F272-D272)))</f>
        <v/>
      </c>
      <c r="F272" s="18">
        <f>IF(A272="","",ROUND(C272*$D$5/12,2))</f>
        <v/>
      </c>
      <c r="G272" s="18">
        <f>IF(A272="","",D272+E272-F272)</f>
        <v/>
      </c>
      <c r="H272" s="18">
        <f>IF(A272="","",MAX(0,ROUND(C272-G272,2)))</f>
        <v/>
      </c>
    </row>
    <row r="273">
      <c r="A273" s="16">
        <f>IF(A272="","",IF(H272&lt;=0.005,"",A272+1))</f>
        <v/>
      </c>
      <c r="B273" s="17">
        <f>IF(A273="","",EDATE($D$7,A273-1))</f>
        <v/>
      </c>
      <c r="C273" s="18">
        <f>IF(A273="","",H272)</f>
        <v/>
      </c>
      <c r="D273" s="18">
        <f>IF(A273="","",IF(A273=$D$6*12,C273+F273,MIN($G$4,C273+F273)))</f>
        <v/>
      </c>
      <c r="E273" s="18">
        <f>IF(A273="","",IF(A273=$D$6*12,0,MIN($D$8+IF(A273=$D$10,$D$9,0),C273+F273-D273)))</f>
        <v/>
      </c>
      <c r="F273" s="18">
        <f>IF(A273="","",ROUND(C273*$D$5/12,2))</f>
        <v/>
      </c>
      <c r="G273" s="18">
        <f>IF(A273="","",D273+E273-F273)</f>
        <v/>
      </c>
      <c r="H273" s="18">
        <f>IF(A273="","",MAX(0,ROUND(C273-G273,2)))</f>
        <v/>
      </c>
    </row>
    <row r="274">
      <c r="A274" s="16">
        <f>IF(A273="","",IF(H273&lt;=0.005,"",A273+1))</f>
        <v/>
      </c>
      <c r="B274" s="17">
        <f>IF(A274="","",EDATE($D$7,A274-1))</f>
        <v/>
      </c>
      <c r="C274" s="18">
        <f>IF(A274="","",H273)</f>
        <v/>
      </c>
      <c r="D274" s="18">
        <f>IF(A274="","",IF(A274=$D$6*12,C274+F274,MIN($G$4,C274+F274)))</f>
        <v/>
      </c>
      <c r="E274" s="18">
        <f>IF(A274="","",IF(A274=$D$6*12,0,MIN($D$8+IF(A274=$D$10,$D$9,0),C274+F274-D274)))</f>
        <v/>
      </c>
      <c r="F274" s="18">
        <f>IF(A274="","",ROUND(C274*$D$5/12,2))</f>
        <v/>
      </c>
      <c r="G274" s="18">
        <f>IF(A274="","",D274+E274-F274)</f>
        <v/>
      </c>
      <c r="H274" s="18">
        <f>IF(A274="","",MAX(0,ROUND(C274-G274,2)))</f>
        <v/>
      </c>
    </row>
    <row r="275">
      <c r="A275" s="16">
        <f>IF(A274="","",IF(H274&lt;=0.005,"",A274+1))</f>
        <v/>
      </c>
      <c r="B275" s="17">
        <f>IF(A275="","",EDATE($D$7,A275-1))</f>
        <v/>
      </c>
      <c r="C275" s="18">
        <f>IF(A275="","",H274)</f>
        <v/>
      </c>
      <c r="D275" s="18">
        <f>IF(A275="","",IF(A275=$D$6*12,C275+F275,MIN($G$4,C275+F275)))</f>
        <v/>
      </c>
      <c r="E275" s="18">
        <f>IF(A275="","",IF(A275=$D$6*12,0,MIN($D$8+IF(A275=$D$10,$D$9,0),C275+F275-D275)))</f>
        <v/>
      </c>
      <c r="F275" s="18">
        <f>IF(A275="","",ROUND(C275*$D$5/12,2))</f>
        <v/>
      </c>
      <c r="G275" s="18">
        <f>IF(A275="","",D275+E275-F275)</f>
        <v/>
      </c>
      <c r="H275" s="18">
        <f>IF(A275="","",MAX(0,ROUND(C275-G275,2)))</f>
        <v/>
      </c>
    </row>
    <row r="276">
      <c r="A276" s="16">
        <f>IF(A275="","",IF(H275&lt;=0.005,"",A275+1))</f>
        <v/>
      </c>
      <c r="B276" s="17">
        <f>IF(A276="","",EDATE($D$7,A276-1))</f>
        <v/>
      </c>
      <c r="C276" s="18">
        <f>IF(A276="","",H275)</f>
        <v/>
      </c>
      <c r="D276" s="18">
        <f>IF(A276="","",IF(A276=$D$6*12,C276+F276,MIN($G$4,C276+F276)))</f>
        <v/>
      </c>
      <c r="E276" s="18">
        <f>IF(A276="","",IF(A276=$D$6*12,0,MIN($D$8+IF(A276=$D$10,$D$9,0),C276+F276-D276)))</f>
        <v/>
      </c>
      <c r="F276" s="18">
        <f>IF(A276="","",ROUND(C276*$D$5/12,2))</f>
        <v/>
      </c>
      <c r="G276" s="18">
        <f>IF(A276="","",D276+E276-F276)</f>
        <v/>
      </c>
      <c r="H276" s="18">
        <f>IF(A276="","",MAX(0,ROUND(C276-G276,2)))</f>
        <v/>
      </c>
    </row>
    <row r="277">
      <c r="A277" s="16">
        <f>IF(A276="","",IF(H276&lt;=0.005,"",A276+1))</f>
        <v/>
      </c>
      <c r="B277" s="17">
        <f>IF(A277="","",EDATE($D$7,A277-1))</f>
        <v/>
      </c>
      <c r="C277" s="18">
        <f>IF(A277="","",H276)</f>
        <v/>
      </c>
      <c r="D277" s="18">
        <f>IF(A277="","",IF(A277=$D$6*12,C277+F277,MIN($G$4,C277+F277)))</f>
        <v/>
      </c>
      <c r="E277" s="18">
        <f>IF(A277="","",IF(A277=$D$6*12,0,MIN($D$8+IF(A277=$D$10,$D$9,0),C277+F277-D277)))</f>
        <v/>
      </c>
      <c r="F277" s="18">
        <f>IF(A277="","",ROUND(C277*$D$5/12,2))</f>
        <v/>
      </c>
      <c r="G277" s="18">
        <f>IF(A277="","",D277+E277-F277)</f>
        <v/>
      </c>
      <c r="H277" s="18">
        <f>IF(A277="","",MAX(0,ROUND(C277-G277,2)))</f>
        <v/>
      </c>
    </row>
    <row r="278">
      <c r="A278" s="16">
        <f>IF(A277="","",IF(H277&lt;=0.005,"",A277+1))</f>
        <v/>
      </c>
      <c r="B278" s="17">
        <f>IF(A278="","",EDATE($D$7,A278-1))</f>
        <v/>
      </c>
      <c r="C278" s="18">
        <f>IF(A278="","",H277)</f>
        <v/>
      </c>
      <c r="D278" s="18">
        <f>IF(A278="","",IF(A278=$D$6*12,C278+F278,MIN($G$4,C278+F278)))</f>
        <v/>
      </c>
      <c r="E278" s="18">
        <f>IF(A278="","",IF(A278=$D$6*12,0,MIN($D$8+IF(A278=$D$10,$D$9,0),C278+F278-D278)))</f>
        <v/>
      </c>
      <c r="F278" s="18">
        <f>IF(A278="","",ROUND(C278*$D$5/12,2))</f>
        <v/>
      </c>
      <c r="G278" s="18">
        <f>IF(A278="","",D278+E278-F278)</f>
        <v/>
      </c>
      <c r="H278" s="18">
        <f>IF(A278="","",MAX(0,ROUND(C278-G278,2)))</f>
        <v/>
      </c>
    </row>
    <row r="279">
      <c r="A279" s="16">
        <f>IF(A278="","",IF(H278&lt;=0.005,"",A278+1))</f>
        <v/>
      </c>
      <c r="B279" s="17">
        <f>IF(A279="","",EDATE($D$7,A279-1))</f>
        <v/>
      </c>
      <c r="C279" s="18">
        <f>IF(A279="","",H278)</f>
        <v/>
      </c>
      <c r="D279" s="18">
        <f>IF(A279="","",IF(A279=$D$6*12,C279+F279,MIN($G$4,C279+F279)))</f>
        <v/>
      </c>
      <c r="E279" s="18">
        <f>IF(A279="","",IF(A279=$D$6*12,0,MIN($D$8+IF(A279=$D$10,$D$9,0),C279+F279-D279)))</f>
        <v/>
      </c>
      <c r="F279" s="18">
        <f>IF(A279="","",ROUND(C279*$D$5/12,2))</f>
        <v/>
      </c>
      <c r="G279" s="18">
        <f>IF(A279="","",D279+E279-F279)</f>
        <v/>
      </c>
      <c r="H279" s="18">
        <f>IF(A279="","",MAX(0,ROUND(C279-G279,2)))</f>
        <v/>
      </c>
    </row>
    <row r="280">
      <c r="A280" s="16">
        <f>IF(A279="","",IF(H279&lt;=0.005,"",A279+1))</f>
        <v/>
      </c>
      <c r="B280" s="17">
        <f>IF(A280="","",EDATE($D$7,A280-1))</f>
        <v/>
      </c>
      <c r="C280" s="18">
        <f>IF(A280="","",H279)</f>
        <v/>
      </c>
      <c r="D280" s="18">
        <f>IF(A280="","",IF(A280=$D$6*12,C280+F280,MIN($G$4,C280+F280)))</f>
        <v/>
      </c>
      <c r="E280" s="18">
        <f>IF(A280="","",IF(A280=$D$6*12,0,MIN($D$8+IF(A280=$D$10,$D$9,0),C280+F280-D280)))</f>
        <v/>
      </c>
      <c r="F280" s="18">
        <f>IF(A280="","",ROUND(C280*$D$5/12,2))</f>
        <v/>
      </c>
      <c r="G280" s="18">
        <f>IF(A280="","",D280+E280-F280)</f>
        <v/>
      </c>
      <c r="H280" s="18">
        <f>IF(A280="","",MAX(0,ROUND(C280-G280,2)))</f>
        <v/>
      </c>
    </row>
    <row r="281">
      <c r="A281" s="16">
        <f>IF(A280="","",IF(H280&lt;=0.005,"",A280+1))</f>
        <v/>
      </c>
      <c r="B281" s="17">
        <f>IF(A281="","",EDATE($D$7,A281-1))</f>
        <v/>
      </c>
      <c r="C281" s="18">
        <f>IF(A281="","",H280)</f>
        <v/>
      </c>
      <c r="D281" s="18">
        <f>IF(A281="","",IF(A281=$D$6*12,C281+F281,MIN($G$4,C281+F281)))</f>
        <v/>
      </c>
      <c r="E281" s="18">
        <f>IF(A281="","",IF(A281=$D$6*12,0,MIN($D$8+IF(A281=$D$10,$D$9,0),C281+F281-D281)))</f>
        <v/>
      </c>
      <c r="F281" s="18">
        <f>IF(A281="","",ROUND(C281*$D$5/12,2))</f>
        <v/>
      </c>
      <c r="G281" s="18">
        <f>IF(A281="","",D281+E281-F281)</f>
        <v/>
      </c>
      <c r="H281" s="18">
        <f>IF(A281="","",MAX(0,ROUND(C281-G281,2)))</f>
        <v/>
      </c>
    </row>
    <row r="282">
      <c r="A282" s="16">
        <f>IF(A281="","",IF(H281&lt;=0.005,"",A281+1))</f>
        <v/>
      </c>
      <c r="B282" s="17">
        <f>IF(A282="","",EDATE($D$7,A282-1))</f>
        <v/>
      </c>
      <c r="C282" s="18">
        <f>IF(A282="","",H281)</f>
        <v/>
      </c>
      <c r="D282" s="18">
        <f>IF(A282="","",IF(A282=$D$6*12,C282+F282,MIN($G$4,C282+F282)))</f>
        <v/>
      </c>
      <c r="E282" s="18">
        <f>IF(A282="","",IF(A282=$D$6*12,0,MIN($D$8+IF(A282=$D$10,$D$9,0),C282+F282-D282)))</f>
        <v/>
      </c>
      <c r="F282" s="18">
        <f>IF(A282="","",ROUND(C282*$D$5/12,2))</f>
        <v/>
      </c>
      <c r="G282" s="18">
        <f>IF(A282="","",D282+E282-F282)</f>
        <v/>
      </c>
      <c r="H282" s="18">
        <f>IF(A282="","",MAX(0,ROUND(C282-G282,2)))</f>
        <v/>
      </c>
    </row>
    <row r="283">
      <c r="A283" s="16">
        <f>IF(A282="","",IF(H282&lt;=0.005,"",A282+1))</f>
        <v/>
      </c>
      <c r="B283" s="17">
        <f>IF(A283="","",EDATE($D$7,A283-1))</f>
        <v/>
      </c>
      <c r="C283" s="18">
        <f>IF(A283="","",H282)</f>
        <v/>
      </c>
      <c r="D283" s="18">
        <f>IF(A283="","",IF(A283=$D$6*12,C283+F283,MIN($G$4,C283+F283)))</f>
        <v/>
      </c>
      <c r="E283" s="18">
        <f>IF(A283="","",IF(A283=$D$6*12,0,MIN($D$8+IF(A283=$D$10,$D$9,0),C283+F283-D283)))</f>
        <v/>
      </c>
      <c r="F283" s="18">
        <f>IF(A283="","",ROUND(C283*$D$5/12,2))</f>
        <v/>
      </c>
      <c r="G283" s="18">
        <f>IF(A283="","",D283+E283-F283)</f>
        <v/>
      </c>
      <c r="H283" s="18">
        <f>IF(A283="","",MAX(0,ROUND(C283-G283,2)))</f>
        <v/>
      </c>
    </row>
    <row r="284">
      <c r="A284" s="16">
        <f>IF(A283="","",IF(H283&lt;=0.005,"",A283+1))</f>
        <v/>
      </c>
      <c r="B284" s="17">
        <f>IF(A284="","",EDATE($D$7,A284-1))</f>
        <v/>
      </c>
      <c r="C284" s="18">
        <f>IF(A284="","",H283)</f>
        <v/>
      </c>
      <c r="D284" s="18">
        <f>IF(A284="","",IF(A284=$D$6*12,C284+F284,MIN($G$4,C284+F284)))</f>
        <v/>
      </c>
      <c r="E284" s="18">
        <f>IF(A284="","",IF(A284=$D$6*12,0,MIN($D$8+IF(A284=$D$10,$D$9,0),C284+F284-D284)))</f>
        <v/>
      </c>
      <c r="F284" s="18">
        <f>IF(A284="","",ROUND(C284*$D$5/12,2))</f>
        <v/>
      </c>
      <c r="G284" s="18">
        <f>IF(A284="","",D284+E284-F284)</f>
        <v/>
      </c>
      <c r="H284" s="18">
        <f>IF(A284="","",MAX(0,ROUND(C284-G284,2)))</f>
        <v/>
      </c>
    </row>
    <row r="285">
      <c r="A285" s="16">
        <f>IF(A284="","",IF(H284&lt;=0.005,"",A284+1))</f>
        <v/>
      </c>
      <c r="B285" s="17">
        <f>IF(A285="","",EDATE($D$7,A285-1))</f>
        <v/>
      </c>
      <c r="C285" s="18">
        <f>IF(A285="","",H284)</f>
        <v/>
      </c>
      <c r="D285" s="18">
        <f>IF(A285="","",IF(A285=$D$6*12,C285+F285,MIN($G$4,C285+F285)))</f>
        <v/>
      </c>
      <c r="E285" s="18">
        <f>IF(A285="","",IF(A285=$D$6*12,0,MIN($D$8+IF(A285=$D$10,$D$9,0),C285+F285-D285)))</f>
        <v/>
      </c>
      <c r="F285" s="18">
        <f>IF(A285="","",ROUND(C285*$D$5/12,2))</f>
        <v/>
      </c>
      <c r="G285" s="18">
        <f>IF(A285="","",D285+E285-F285)</f>
        <v/>
      </c>
      <c r="H285" s="18">
        <f>IF(A285="","",MAX(0,ROUND(C285-G285,2)))</f>
        <v/>
      </c>
    </row>
    <row r="286">
      <c r="A286" s="16">
        <f>IF(A285="","",IF(H285&lt;=0.005,"",A285+1))</f>
        <v/>
      </c>
      <c r="B286" s="17">
        <f>IF(A286="","",EDATE($D$7,A286-1))</f>
        <v/>
      </c>
      <c r="C286" s="18">
        <f>IF(A286="","",H285)</f>
        <v/>
      </c>
      <c r="D286" s="18">
        <f>IF(A286="","",IF(A286=$D$6*12,C286+F286,MIN($G$4,C286+F286)))</f>
        <v/>
      </c>
      <c r="E286" s="18">
        <f>IF(A286="","",IF(A286=$D$6*12,0,MIN($D$8+IF(A286=$D$10,$D$9,0),C286+F286-D286)))</f>
        <v/>
      </c>
      <c r="F286" s="18">
        <f>IF(A286="","",ROUND(C286*$D$5/12,2))</f>
        <v/>
      </c>
      <c r="G286" s="18">
        <f>IF(A286="","",D286+E286-F286)</f>
        <v/>
      </c>
      <c r="H286" s="18">
        <f>IF(A286="","",MAX(0,ROUND(C286-G286,2)))</f>
        <v/>
      </c>
    </row>
    <row r="287">
      <c r="A287" s="16">
        <f>IF(A286="","",IF(H286&lt;=0.005,"",A286+1))</f>
        <v/>
      </c>
      <c r="B287" s="17">
        <f>IF(A287="","",EDATE($D$7,A287-1))</f>
        <v/>
      </c>
      <c r="C287" s="18">
        <f>IF(A287="","",H286)</f>
        <v/>
      </c>
      <c r="D287" s="18">
        <f>IF(A287="","",IF(A287=$D$6*12,C287+F287,MIN($G$4,C287+F287)))</f>
        <v/>
      </c>
      <c r="E287" s="18">
        <f>IF(A287="","",IF(A287=$D$6*12,0,MIN($D$8+IF(A287=$D$10,$D$9,0),C287+F287-D287)))</f>
        <v/>
      </c>
      <c r="F287" s="18">
        <f>IF(A287="","",ROUND(C287*$D$5/12,2))</f>
        <v/>
      </c>
      <c r="G287" s="18">
        <f>IF(A287="","",D287+E287-F287)</f>
        <v/>
      </c>
      <c r="H287" s="18">
        <f>IF(A287="","",MAX(0,ROUND(C287-G287,2)))</f>
        <v/>
      </c>
    </row>
    <row r="288">
      <c r="A288" s="16">
        <f>IF(A287="","",IF(H287&lt;=0.005,"",A287+1))</f>
        <v/>
      </c>
      <c r="B288" s="17">
        <f>IF(A288="","",EDATE($D$7,A288-1))</f>
        <v/>
      </c>
      <c r="C288" s="18">
        <f>IF(A288="","",H287)</f>
        <v/>
      </c>
      <c r="D288" s="18">
        <f>IF(A288="","",IF(A288=$D$6*12,C288+F288,MIN($G$4,C288+F288)))</f>
        <v/>
      </c>
      <c r="E288" s="18">
        <f>IF(A288="","",IF(A288=$D$6*12,0,MIN($D$8+IF(A288=$D$10,$D$9,0),C288+F288-D288)))</f>
        <v/>
      </c>
      <c r="F288" s="18">
        <f>IF(A288="","",ROUND(C288*$D$5/12,2))</f>
        <v/>
      </c>
      <c r="G288" s="18">
        <f>IF(A288="","",D288+E288-F288)</f>
        <v/>
      </c>
      <c r="H288" s="18">
        <f>IF(A288="","",MAX(0,ROUND(C288-G288,2)))</f>
        <v/>
      </c>
    </row>
    <row r="289">
      <c r="A289" s="16">
        <f>IF(A288="","",IF(H288&lt;=0.005,"",A288+1))</f>
        <v/>
      </c>
      <c r="B289" s="17">
        <f>IF(A289="","",EDATE($D$7,A289-1))</f>
        <v/>
      </c>
      <c r="C289" s="18">
        <f>IF(A289="","",H288)</f>
        <v/>
      </c>
      <c r="D289" s="18">
        <f>IF(A289="","",IF(A289=$D$6*12,C289+F289,MIN($G$4,C289+F289)))</f>
        <v/>
      </c>
      <c r="E289" s="18">
        <f>IF(A289="","",IF(A289=$D$6*12,0,MIN($D$8+IF(A289=$D$10,$D$9,0),C289+F289-D289)))</f>
        <v/>
      </c>
      <c r="F289" s="18">
        <f>IF(A289="","",ROUND(C289*$D$5/12,2))</f>
        <v/>
      </c>
      <c r="G289" s="18">
        <f>IF(A289="","",D289+E289-F289)</f>
        <v/>
      </c>
      <c r="H289" s="18">
        <f>IF(A289="","",MAX(0,ROUND(C289-G289,2)))</f>
        <v/>
      </c>
    </row>
    <row r="290">
      <c r="A290" s="16">
        <f>IF(A289="","",IF(H289&lt;=0.005,"",A289+1))</f>
        <v/>
      </c>
      <c r="B290" s="17">
        <f>IF(A290="","",EDATE($D$7,A290-1))</f>
        <v/>
      </c>
      <c r="C290" s="18">
        <f>IF(A290="","",H289)</f>
        <v/>
      </c>
      <c r="D290" s="18">
        <f>IF(A290="","",IF(A290=$D$6*12,C290+F290,MIN($G$4,C290+F290)))</f>
        <v/>
      </c>
      <c r="E290" s="18">
        <f>IF(A290="","",IF(A290=$D$6*12,0,MIN($D$8+IF(A290=$D$10,$D$9,0),C290+F290-D290)))</f>
        <v/>
      </c>
      <c r="F290" s="18">
        <f>IF(A290="","",ROUND(C290*$D$5/12,2))</f>
        <v/>
      </c>
      <c r="G290" s="18">
        <f>IF(A290="","",D290+E290-F290)</f>
        <v/>
      </c>
      <c r="H290" s="18">
        <f>IF(A290="","",MAX(0,ROUND(C290-G290,2)))</f>
        <v/>
      </c>
    </row>
    <row r="291">
      <c r="A291" s="16">
        <f>IF(A290="","",IF(H290&lt;=0.005,"",A290+1))</f>
        <v/>
      </c>
      <c r="B291" s="17">
        <f>IF(A291="","",EDATE($D$7,A291-1))</f>
        <v/>
      </c>
      <c r="C291" s="18">
        <f>IF(A291="","",H290)</f>
        <v/>
      </c>
      <c r="D291" s="18">
        <f>IF(A291="","",IF(A291=$D$6*12,C291+F291,MIN($G$4,C291+F291)))</f>
        <v/>
      </c>
      <c r="E291" s="18">
        <f>IF(A291="","",IF(A291=$D$6*12,0,MIN($D$8+IF(A291=$D$10,$D$9,0),C291+F291-D291)))</f>
        <v/>
      </c>
      <c r="F291" s="18">
        <f>IF(A291="","",ROUND(C291*$D$5/12,2))</f>
        <v/>
      </c>
      <c r="G291" s="18">
        <f>IF(A291="","",D291+E291-F291)</f>
        <v/>
      </c>
      <c r="H291" s="18">
        <f>IF(A291="","",MAX(0,ROUND(C291-G291,2)))</f>
        <v/>
      </c>
    </row>
    <row r="292">
      <c r="A292" s="16">
        <f>IF(A291="","",IF(H291&lt;=0.005,"",A291+1))</f>
        <v/>
      </c>
      <c r="B292" s="17">
        <f>IF(A292="","",EDATE($D$7,A292-1))</f>
        <v/>
      </c>
      <c r="C292" s="18">
        <f>IF(A292="","",H291)</f>
        <v/>
      </c>
      <c r="D292" s="18">
        <f>IF(A292="","",IF(A292=$D$6*12,C292+F292,MIN($G$4,C292+F292)))</f>
        <v/>
      </c>
      <c r="E292" s="18">
        <f>IF(A292="","",IF(A292=$D$6*12,0,MIN($D$8+IF(A292=$D$10,$D$9,0),C292+F292-D292)))</f>
        <v/>
      </c>
      <c r="F292" s="18">
        <f>IF(A292="","",ROUND(C292*$D$5/12,2))</f>
        <v/>
      </c>
      <c r="G292" s="18">
        <f>IF(A292="","",D292+E292-F292)</f>
        <v/>
      </c>
      <c r="H292" s="18">
        <f>IF(A292="","",MAX(0,ROUND(C292-G292,2)))</f>
        <v/>
      </c>
    </row>
    <row r="293">
      <c r="A293" s="16">
        <f>IF(A292="","",IF(H292&lt;=0.005,"",A292+1))</f>
        <v/>
      </c>
      <c r="B293" s="17">
        <f>IF(A293="","",EDATE($D$7,A293-1))</f>
        <v/>
      </c>
      <c r="C293" s="18">
        <f>IF(A293="","",H292)</f>
        <v/>
      </c>
      <c r="D293" s="18">
        <f>IF(A293="","",IF(A293=$D$6*12,C293+F293,MIN($G$4,C293+F293)))</f>
        <v/>
      </c>
      <c r="E293" s="18">
        <f>IF(A293="","",IF(A293=$D$6*12,0,MIN($D$8+IF(A293=$D$10,$D$9,0),C293+F293-D293)))</f>
        <v/>
      </c>
      <c r="F293" s="18">
        <f>IF(A293="","",ROUND(C293*$D$5/12,2))</f>
        <v/>
      </c>
      <c r="G293" s="18">
        <f>IF(A293="","",D293+E293-F293)</f>
        <v/>
      </c>
      <c r="H293" s="18">
        <f>IF(A293="","",MAX(0,ROUND(C293-G293,2)))</f>
        <v/>
      </c>
    </row>
    <row r="294">
      <c r="A294" s="16">
        <f>IF(A293="","",IF(H293&lt;=0.005,"",A293+1))</f>
        <v/>
      </c>
      <c r="B294" s="17">
        <f>IF(A294="","",EDATE($D$7,A294-1))</f>
        <v/>
      </c>
      <c r="C294" s="18">
        <f>IF(A294="","",H293)</f>
        <v/>
      </c>
      <c r="D294" s="18">
        <f>IF(A294="","",IF(A294=$D$6*12,C294+F294,MIN($G$4,C294+F294)))</f>
        <v/>
      </c>
      <c r="E294" s="18">
        <f>IF(A294="","",IF(A294=$D$6*12,0,MIN($D$8+IF(A294=$D$10,$D$9,0),C294+F294-D294)))</f>
        <v/>
      </c>
      <c r="F294" s="18">
        <f>IF(A294="","",ROUND(C294*$D$5/12,2))</f>
        <v/>
      </c>
      <c r="G294" s="18">
        <f>IF(A294="","",D294+E294-F294)</f>
        <v/>
      </c>
      <c r="H294" s="18">
        <f>IF(A294="","",MAX(0,ROUND(C294-G294,2)))</f>
        <v/>
      </c>
    </row>
    <row r="295">
      <c r="A295" s="16">
        <f>IF(A294="","",IF(H294&lt;=0.005,"",A294+1))</f>
        <v/>
      </c>
      <c r="B295" s="17">
        <f>IF(A295="","",EDATE($D$7,A295-1))</f>
        <v/>
      </c>
      <c r="C295" s="18">
        <f>IF(A295="","",H294)</f>
        <v/>
      </c>
      <c r="D295" s="18">
        <f>IF(A295="","",IF(A295=$D$6*12,C295+F295,MIN($G$4,C295+F295)))</f>
        <v/>
      </c>
      <c r="E295" s="18">
        <f>IF(A295="","",IF(A295=$D$6*12,0,MIN($D$8+IF(A295=$D$10,$D$9,0),C295+F295-D295)))</f>
        <v/>
      </c>
      <c r="F295" s="18">
        <f>IF(A295="","",ROUND(C295*$D$5/12,2))</f>
        <v/>
      </c>
      <c r="G295" s="18">
        <f>IF(A295="","",D295+E295-F295)</f>
        <v/>
      </c>
      <c r="H295" s="18">
        <f>IF(A295="","",MAX(0,ROUND(C295-G295,2)))</f>
        <v/>
      </c>
    </row>
    <row r="296">
      <c r="A296" s="16">
        <f>IF(A295="","",IF(H295&lt;=0.005,"",A295+1))</f>
        <v/>
      </c>
      <c r="B296" s="17">
        <f>IF(A296="","",EDATE($D$7,A296-1))</f>
        <v/>
      </c>
      <c r="C296" s="18">
        <f>IF(A296="","",H295)</f>
        <v/>
      </c>
      <c r="D296" s="18">
        <f>IF(A296="","",IF(A296=$D$6*12,C296+F296,MIN($G$4,C296+F296)))</f>
        <v/>
      </c>
      <c r="E296" s="18">
        <f>IF(A296="","",IF(A296=$D$6*12,0,MIN($D$8+IF(A296=$D$10,$D$9,0),C296+F296-D296)))</f>
        <v/>
      </c>
      <c r="F296" s="18">
        <f>IF(A296="","",ROUND(C296*$D$5/12,2))</f>
        <v/>
      </c>
      <c r="G296" s="18">
        <f>IF(A296="","",D296+E296-F296)</f>
        <v/>
      </c>
      <c r="H296" s="18">
        <f>IF(A296="","",MAX(0,ROUND(C296-G296,2)))</f>
        <v/>
      </c>
    </row>
    <row r="297">
      <c r="A297" s="16">
        <f>IF(A296="","",IF(H296&lt;=0.005,"",A296+1))</f>
        <v/>
      </c>
      <c r="B297" s="17">
        <f>IF(A297="","",EDATE($D$7,A297-1))</f>
        <v/>
      </c>
      <c r="C297" s="18">
        <f>IF(A297="","",H296)</f>
        <v/>
      </c>
      <c r="D297" s="18">
        <f>IF(A297="","",IF(A297=$D$6*12,C297+F297,MIN($G$4,C297+F297)))</f>
        <v/>
      </c>
      <c r="E297" s="18">
        <f>IF(A297="","",IF(A297=$D$6*12,0,MIN($D$8+IF(A297=$D$10,$D$9,0),C297+F297-D297)))</f>
        <v/>
      </c>
      <c r="F297" s="18">
        <f>IF(A297="","",ROUND(C297*$D$5/12,2))</f>
        <v/>
      </c>
      <c r="G297" s="18">
        <f>IF(A297="","",D297+E297-F297)</f>
        <v/>
      </c>
      <c r="H297" s="18">
        <f>IF(A297="","",MAX(0,ROUND(C297-G297,2)))</f>
        <v/>
      </c>
    </row>
    <row r="298">
      <c r="A298" s="16">
        <f>IF(A297="","",IF(H297&lt;=0.005,"",A297+1))</f>
        <v/>
      </c>
      <c r="B298" s="17">
        <f>IF(A298="","",EDATE($D$7,A298-1))</f>
        <v/>
      </c>
      <c r="C298" s="18">
        <f>IF(A298="","",H297)</f>
        <v/>
      </c>
      <c r="D298" s="18">
        <f>IF(A298="","",IF(A298=$D$6*12,C298+F298,MIN($G$4,C298+F298)))</f>
        <v/>
      </c>
      <c r="E298" s="18">
        <f>IF(A298="","",IF(A298=$D$6*12,0,MIN($D$8+IF(A298=$D$10,$D$9,0),C298+F298-D298)))</f>
        <v/>
      </c>
      <c r="F298" s="18">
        <f>IF(A298="","",ROUND(C298*$D$5/12,2))</f>
        <v/>
      </c>
      <c r="G298" s="18">
        <f>IF(A298="","",D298+E298-F298)</f>
        <v/>
      </c>
      <c r="H298" s="18">
        <f>IF(A298="","",MAX(0,ROUND(C298-G298,2)))</f>
        <v/>
      </c>
    </row>
    <row r="299">
      <c r="A299" s="16">
        <f>IF(A298="","",IF(H298&lt;=0.005,"",A298+1))</f>
        <v/>
      </c>
      <c r="B299" s="17">
        <f>IF(A299="","",EDATE($D$7,A299-1))</f>
        <v/>
      </c>
      <c r="C299" s="18">
        <f>IF(A299="","",H298)</f>
        <v/>
      </c>
      <c r="D299" s="18">
        <f>IF(A299="","",IF(A299=$D$6*12,C299+F299,MIN($G$4,C299+F299)))</f>
        <v/>
      </c>
      <c r="E299" s="18">
        <f>IF(A299="","",IF(A299=$D$6*12,0,MIN($D$8+IF(A299=$D$10,$D$9,0),C299+F299-D299)))</f>
        <v/>
      </c>
      <c r="F299" s="18">
        <f>IF(A299="","",ROUND(C299*$D$5/12,2))</f>
        <v/>
      </c>
      <c r="G299" s="18">
        <f>IF(A299="","",D299+E299-F299)</f>
        <v/>
      </c>
      <c r="H299" s="18">
        <f>IF(A299="","",MAX(0,ROUND(C299-G299,2)))</f>
        <v/>
      </c>
    </row>
    <row r="300">
      <c r="A300" s="16">
        <f>IF(A299="","",IF(H299&lt;=0.005,"",A299+1))</f>
        <v/>
      </c>
      <c r="B300" s="17">
        <f>IF(A300="","",EDATE($D$7,A300-1))</f>
        <v/>
      </c>
      <c r="C300" s="18">
        <f>IF(A300="","",H299)</f>
        <v/>
      </c>
      <c r="D300" s="18">
        <f>IF(A300="","",IF(A300=$D$6*12,C300+F300,MIN($G$4,C300+F300)))</f>
        <v/>
      </c>
      <c r="E300" s="18">
        <f>IF(A300="","",IF(A300=$D$6*12,0,MIN($D$8+IF(A300=$D$10,$D$9,0),C300+F300-D300)))</f>
        <v/>
      </c>
      <c r="F300" s="18">
        <f>IF(A300="","",ROUND(C300*$D$5/12,2))</f>
        <v/>
      </c>
      <c r="G300" s="18">
        <f>IF(A300="","",D300+E300-F300)</f>
        <v/>
      </c>
      <c r="H300" s="18">
        <f>IF(A300="","",MAX(0,ROUND(C300-G300,2)))</f>
        <v/>
      </c>
    </row>
    <row r="301">
      <c r="A301" s="16">
        <f>IF(A300="","",IF(H300&lt;=0.005,"",A300+1))</f>
        <v/>
      </c>
      <c r="B301" s="17">
        <f>IF(A301="","",EDATE($D$7,A301-1))</f>
        <v/>
      </c>
      <c r="C301" s="18">
        <f>IF(A301="","",H300)</f>
        <v/>
      </c>
      <c r="D301" s="18">
        <f>IF(A301="","",IF(A301=$D$6*12,C301+F301,MIN($G$4,C301+F301)))</f>
        <v/>
      </c>
      <c r="E301" s="18">
        <f>IF(A301="","",IF(A301=$D$6*12,0,MIN($D$8+IF(A301=$D$10,$D$9,0),C301+F301-D301)))</f>
        <v/>
      </c>
      <c r="F301" s="18">
        <f>IF(A301="","",ROUND(C301*$D$5/12,2))</f>
        <v/>
      </c>
      <c r="G301" s="18">
        <f>IF(A301="","",D301+E301-F301)</f>
        <v/>
      </c>
      <c r="H301" s="18">
        <f>IF(A301="","",MAX(0,ROUND(C301-G301,2)))</f>
        <v/>
      </c>
    </row>
    <row r="302">
      <c r="A302" s="16">
        <f>IF(A301="","",IF(H301&lt;=0.005,"",A301+1))</f>
        <v/>
      </c>
      <c r="B302" s="17">
        <f>IF(A302="","",EDATE($D$7,A302-1))</f>
        <v/>
      </c>
      <c r="C302" s="18">
        <f>IF(A302="","",H301)</f>
        <v/>
      </c>
      <c r="D302" s="18">
        <f>IF(A302="","",IF(A302=$D$6*12,C302+F302,MIN($G$4,C302+F302)))</f>
        <v/>
      </c>
      <c r="E302" s="18">
        <f>IF(A302="","",IF(A302=$D$6*12,0,MIN($D$8+IF(A302=$D$10,$D$9,0),C302+F302-D302)))</f>
        <v/>
      </c>
      <c r="F302" s="18">
        <f>IF(A302="","",ROUND(C302*$D$5/12,2))</f>
        <v/>
      </c>
      <c r="G302" s="18">
        <f>IF(A302="","",D302+E302-F302)</f>
        <v/>
      </c>
      <c r="H302" s="18">
        <f>IF(A302="","",MAX(0,ROUND(C302-G302,2)))</f>
        <v/>
      </c>
    </row>
    <row r="303">
      <c r="A303" s="16">
        <f>IF(A302="","",IF(H302&lt;=0.005,"",A302+1))</f>
        <v/>
      </c>
      <c r="B303" s="17">
        <f>IF(A303="","",EDATE($D$7,A303-1))</f>
        <v/>
      </c>
      <c r="C303" s="18">
        <f>IF(A303="","",H302)</f>
        <v/>
      </c>
      <c r="D303" s="18">
        <f>IF(A303="","",IF(A303=$D$6*12,C303+F303,MIN($G$4,C303+F303)))</f>
        <v/>
      </c>
      <c r="E303" s="18">
        <f>IF(A303="","",IF(A303=$D$6*12,0,MIN($D$8+IF(A303=$D$10,$D$9,0),C303+F303-D303)))</f>
        <v/>
      </c>
      <c r="F303" s="18">
        <f>IF(A303="","",ROUND(C303*$D$5/12,2))</f>
        <v/>
      </c>
      <c r="G303" s="18">
        <f>IF(A303="","",D303+E303-F303)</f>
        <v/>
      </c>
      <c r="H303" s="18">
        <f>IF(A303="","",MAX(0,ROUND(C303-G303,2)))</f>
        <v/>
      </c>
    </row>
    <row r="304">
      <c r="A304" s="16">
        <f>IF(A303="","",IF(H303&lt;=0.005,"",A303+1))</f>
        <v/>
      </c>
      <c r="B304" s="17">
        <f>IF(A304="","",EDATE($D$7,A304-1))</f>
        <v/>
      </c>
      <c r="C304" s="18">
        <f>IF(A304="","",H303)</f>
        <v/>
      </c>
      <c r="D304" s="18">
        <f>IF(A304="","",IF(A304=$D$6*12,C304+F304,MIN($G$4,C304+F304)))</f>
        <v/>
      </c>
      <c r="E304" s="18">
        <f>IF(A304="","",IF(A304=$D$6*12,0,MIN($D$8+IF(A304=$D$10,$D$9,0),C304+F304-D304)))</f>
        <v/>
      </c>
      <c r="F304" s="18">
        <f>IF(A304="","",ROUND(C304*$D$5/12,2))</f>
        <v/>
      </c>
      <c r="G304" s="18">
        <f>IF(A304="","",D304+E304-F304)</f>
        <v/>
      </c>
      <c r="H304" s="18">
        <f>IF(A304="","",MAX(0,ROUND(C304-G304,2)))</f>
        <v/>
      </c>
    </row>
    <row r="305">
      <c r="A305" s="16">
        <f>IF(A304="","",IF(H304&lt;=0.005,"",A304+1))</f>
        <v/>
      </c>
      <c r="B305" s="17">
        <f>IF(A305="","",EDATE($D$7,A305-1))</f>
        <v/>
      </c>
      <c r="C305" s="18">
        <f>IF(A305="","",H304)</f>
        <v/>
      </c>
      <c r="D305" s="18">
        <f>IF(A305="","",IF(A305=$D$6*12,C305+F305,MIN($G$4,C305+F305)))</f>
        <v/>
      </c>
      <c r="E305" s="18">
        <f>IF(A305="","",IF(A305=$D$6*12,0,MIN($D$8+IF(A305=$D$10,$D$9,0),C305+F305-D305)))</f>
        <v/>
      </c>
      <c r="F305" s="18">
        <f>IF(A305="","",ROUND(C305*$D$5/12,2))</f>
        <v/>
      </c>
      <c r="G305" s="18">
        <f>IF(A305="","",D305+E305-F305)</f>
        <v/>
      </c>
      <c r="H305" s="18">
        <f>IF(A305="","",MAX(0,ROUND(C305-G305,2)))</f>
        <v/>
      </c>
    </row>
    <row r="306">
      <c r="A306" s="16">
        <f>IF(A305="","",IF(H305&lt;=0.005,"",A305+1))</f>
        <v/>
      </c>
      <c r="B306" s="17">
        <f>IF(A306="","",EDATE($D$7,A306-1))</f>
        <v/>
      </c>
      <c r="C306" s="18">
        <f>IF(A306="","",H305)</f>
        <v/>
      </c>
      <c r="D306" s="18">
        <f>IF(A306="","",IF(A306=$D$6*12,C306+F306,MIN($G$4,C306+F306)))</f>
        <v/>
      </c>
      <c r="E306" s="18">
        <f>IF(A306="","",IF(A306=$D$6*12,0,MIN($D$8+IF(A306=$D$10,$D$9,0),C306+F306-D306)))</f>
        <v/>
      </c>
      <c r="F306" s="18">
        <f>IF(A306="","",ROUND(C306*$D$5/12,2))</f>
        <v/>
      </c>
      <c r="G306" s="18">
        <f>IF(A306="","",D306+E306-F306)</f>
        <v/>
      </c>
      <c r="H306" s="18">
        <f>IF(A306="","",MAX(0,ROUND(C306-G306,2)))</f>
        <v/>
      </c>
    </row>
    <row r="307">
      <c r="A307" s="16">
        <f>IF(A306="","",IF(H306&lt;=0.005,"",A306+1))</f>
        <v/>
      </c>
      <c r="B307" s="17">
        <f>IF(A307="","",EDATE($D$7,A307-1))</f>
        <v/>
      </c>
      <c r="C307" s="18">
        <f>IF(A307="","",H306)</f>
        <v/>
      </c>
      <c r="D307" s="18">
        <f>IF(A307="","",IF(A307=$D$6*12,C307+F307,MIN($G$4,C307+F307)))</f>
        <v/>
      </c>
      <c r="E307" s="18">
        <f>IF(A307="","",IF(A307=$D$6*12,0,MIN($D$8+IF(A307=$D$10,$D$9,0),C307+F307-D307)))</f>
        <v/>
      </c>
      <c r="F307" s="18">
        <f>IF(A307="","",ROUND(C307*$D$5/12,2))</f>
        <v/>
      </c>
      <c r="G307" s="18">
        <f>IF(A307="","",D307+E307-F307)</f>
        <v/>
      </c>
      <c r="H307" s="18">
        <f>IF(A307="","",MAX(0,ROUND(C307-G307,2)))</f>
        <v/>
      </c>
    </row>
    <row r="308">
      <c r="A308" s="16">
        <f>IF(A307="","",IF(H307&lt;=0.005,"",A307+1))</f>
        <v/>
      </c>
      <c r="B308" s="17">
        <f>IF(A308="","",EDATE($D$7,A308-1))</f>
        <v/>
      </c>
      <c r="C308" s="18">
        <f>IF(A308="","",H307)</f>
        <v/>
      </c>
      <c r="D308" s="18">
        <f>IF(A308="","",IF(A308=$D$6*12,C308+F308,MIN($G$4,C308+F308)))</f>
        <v/>
      </c>
      <c r="E308" s="18">
        <f>IF(A308="","",IF(A308=$D$6*12,0,MIN($D$8+IF(A308=$D$10,$D$9,0),C308+F308-D308)))</f>
        <v/>
      </c>
      <c r="F308" s="18">
        <f>IF(A308="","",ROUND(C308*$D$5/12,2))</f>
        <v/>
      </c>
      <c r="G308" s="18">
        <f>IF(A308="","",D308+E308-F308)</f>
        <v/>
      </c>
      <c r="H308" s="18">
        <f>IF(A308="","",MAX(0,ROUND(C308-G308,2)))</f>
        <v/>
      </c>
    </row>
    <row r="309">
      <c r="A309" s="16">
        <f>IF(A308="","",IF(H308&lt;=0.005,"",A308+1))</f>
        <v/>
      </c>
      <c r="B309" s="17">
        <f>IF(A309="","",EDATE($D$7,A309-1))</f>
        <v/>
      </c>
      <c r="C309" s="18">
        <f>IF(A309="","",H308)</f>
        <v/>
      </c>
      <c r="D309" s="18">
        <f>IF(A309="","",IF(A309=$D$6*12,C309+F309,MIN($G$4,C309+F309)))</f>
        <v/>
      </c>
      <c r="E309" s="18">
        <f>IF(A309="","",IF(A309=$D$6*12,0,MIN($D$8+IF(A309=$D$10,$D$9,0),C309+F309-D309)))</f>
        <v/>
      </c>
      <c r="F309" s="18">
        <f>IF(A309="","",ROUND(C309*$D$5/12,2))</f>
        <v/>
      </c>
      <c r="G309" s="18">
        <f>IF(A309="","",D309+E309-F309)</f>
        <v/>
      </c>
      <c r="H309" s="18">
        <f>IF(A309="","",MAX(0,ROUND(C309-G309,2)))</f>
        <v/>
      </c>
    </row>
    <row r="310">
      <c r="A310" s="16">
        <f>IF(A309="","",IF(H309&lt;=0.005,"",A309+1))</f>
        <v/>
      </c>
      <c r="B310" s="17">
        <f>IF(A310="","",EDATE($D$7,A310-1))</f>
        <v/>
      </c>
      <c r="C310" s="18">
        <f>IF(A310="","",H309)</f>
        <v/>
      </c>
      <c r="D310" s="18">
        <f>IF(A310="","",IF(A310=$D$6*12,C310+F310,MIN($G$4,C310+F310)))</f>
        <v/>
      </c>
      <c r="E310" s="18">
        <f>IF(A310="","",IF(A310=$D$6*12,0,MIN($D$8+IF(A310=$D$10,$D$9,0),C310+F310-D310)))</f>
        <v/>
      </c>
      <c r="F310" s="18">
        <f>IF(A310="","",ROUND(C310*$D$5/12,2))</f>
        <v/>
      </c>
      <c r="G310" s="18">
        <f>IF(A310="","",D310+E310-F310)</f>
        <v/>
      </c>
      <c r="H310" s="18">
        <f>IF(A310="","",MAX(0,ROUND(C310-G310,2)))</f>
        <v/>
      </c>
    </row>
    <row r="311">
      <c r="A311" s="16">
        <f>IF(A310="","",IF(H310&lt;=0.005,"",A310+1))</f>
        <v/>
      </c>
      <c r="B311" s="17">
        <f>IF(A311="","",EDATE($D$7,A311-1))</f>
        <v/>
      </c>
      <c r="C311" s="18">
        <f>IF(A311="","",H310)</f>
        <v/>
      </c>
      <c r="D311" s="18">
        <f>IF(A311="","",IF(A311=$D$6*12,C311+F311,MIN($G$4,C311+F311)))</f>
        <v/>
      </c>
      <c r="E311" s="18">
        <f>IF(A311="","",IF(A311=$D$6*12,0,MIN($D$8+IF(A311=$D$10,$D$9,0),C311+F311-D311)))</f>
        <v/>
      </c>
      <c r="F311" s="18">
        <f>IF(A311="","",ROUND(C311*$D$5/12,2))</f>
        <v/>
      </c>
      <c r="G311" s="18">
        <f>IF(A311="","",D311+E311-F311)</f>
        <v/>
      </c>
      <c r="H311" s="18">
        <f>IF(A311="","",MAX(0,ROUND(C311-G311,2)))</f>
        <v/>
      </c>
    </row>
    <row r="312">
      <c r="A312" s="16">
        <f>IF(A311="","",IF(H311&lt;=0.005,"",A311+1))</f>
        <v/>
      </c>
      <c r="B312" s="17">
        <f>IF(A312="","",EDATE($D$7,A312-1))</f>
        <v/>
      </c>
      <c r="C312" s="18">
        <f>IF(A312="","",H311)</f>
        <v/>
      </c>
      <c r="D312" s="18">
        <f>IF(A312="","",IF(A312=$D$6*12,C312+F312,MIN($G$4,C312+F312)))</f>
        <v/>
      </c>
      <c r="E312" s="18">
        <f>IF(A312="","",IF(A312=$D$6*12,0,MIN($D$8+IF(A312=$D$10,$D$9,0),C312+F312-D312)))</f>
        <v/>
      </c>
      <c r="F312" s="18">
        <f>IF(A312="","",ROUND(C312*$D$5/12,2))</f>
        <v/>
      </c>
      <c r="G312" s="18">
        <f>IF(A312="","",D312+E312-F312)</f>
        <v/>
      </c>
      <c r="H312" s="18">
        <f>IF(A312="","",MAX(0,ROUND(C312-G312,2)))</f>
        <v/>
      </c>
    </row>
    <row r="313">
      <c r="A313" s="16">
        <f>IF(A312="","",IF(H312&lt;=0.005,"",A312+1))</f>
        <v/>
      </c>
      <c r="B313" s="17">
        <f>IF(A313="","",EDATE($D$7,A313-1))</f>
        <v/>
      </c>
      <c r="C313" s="18">
        <f>IF(A313="","",H312)</f>
        <v/>
      </c>
      <c r="D313" s="18">
        <f>IF(A313="","",IF(A313=$D$6*12,C313+F313,MIN($G$4,C313+F313)))</f>
        <v/>
      </c>
      <c r="E313" s="18">
        <f>IF(A313="","",IF(A313=$D$6*12,0,MIN($D$8+IF(A313=$D$10,$D$9,0),C313+F313-D313)))</f>
        <v/>
      </c>
      <c r="F313" s="18">
        <f>IF(A313="","",ROUND(C313*$D$5/12,2))</f>
        <v/>
      </c>
      <c r="G313" s="18">
        <f>IF(A313="","",D313+E313-F313)</f>
        <v/>
      </c>
      <c r="H313" s="18">
        <f>IF(A313="","",MAX(0,ROUND(C313-G313,2)))</f>
        <v/>
      </c>
    </row>
    <row r="314">
      <c r="A314" s="16">
        <f>IF(A313="","",IF(H313&lt;=0.005,"",A313+1))</f>
        <v/>
      </c>
      <c r="B314" s="17">
        <f>IF(A314="","",EDATE($D$7,A314-1))</f>
        <v/>
      </c>
      <c r="C314" s="18">
        <f>IF(A314="","",H313)</f>
        <v/>
      </c>
      <c r="D314" s="18">
        <f>IF(A314="","",IF(A314=$D$6*12,C314+F314,MIN($G$4,C314+F314)))</f>
        <v/>
      </c>
      <c r="E314" s="18">
        <f>IF(A314="","",IF(A314=$D$6*12,0,MIN($D$8+IF(A314=$D$10,$D$9,0),C314+F314-D314)))</f>
        <v/>
      </c>
      <c r="F314" s="18">
        <f>IF(A314="","",ROUND(C314*$D$5/12,2))</f>
        <v/>
      </c>
      <c r="G314" s="18">
        <f>IF(A314="","",D314+E314-F314)</f>
        <v/>
      </c>
      <c r="H314" s="18">
        <f>IF(A314="","",MAX(0,ROUND(C314-G314,2)))</f>
        <v/>
      </c>
    </row>
    <row r="315">
      <c r="A315" s="16">
        <f>IF(A314="","",IF(H314&lt;=0.005,"",A314+1))</f>
        <v/>
      </c>
      <c r="B315" s="17">
        <f>IF(A315="","",EDATE($D$7,A315-1))</f>
        <v/>
      </c>
      <c r="C315" s="18">
        <f>IF(A315="","",H314)</f>
        <v/>
      </c>
      <c r="D315" s="18">
        <f>IF(A315="","",IF(A315=$D$6*12,C315+F315,MIN($G$4,C315+F315)))</f>
        <v/>
      </c>
      <c r="E315" s="18">
        <f>IF(A315="","",IF(A315=$D$6*12,0,MIN($D$8+IF(A315=$D$10,$D$9,0),C315+F315-D315)))</f>
        <v/>
      </c>
      <c r="F315" s="18">
        <f>IF(A315="","",ROUND(C315*$D$5/12,2))</f>
        <v/>
      </c>
      <c r="G315" s="18">
        <f>IF(A315="","",D315+E315-F315)</f>
        <v/>
      </c>
      <c r="H315" s="18">
        <f>IF(A315="","",MAX(0,ROUND(C315-G315,2)))</f>
        <v/>
      </c>
    </row>
    <row r="316">
      <c r="A316" s="16">
        <f>IF(A315="","",IF(H315&lt;=0.005,"",A315+1))</f>
        <v/>
      </c>
      <c r="B316" s="17">
        <f>IF(A316="","",EDATE($D$7,A316-1))</f>
        <v/>
      </c>
      <c r="C316" s="18">
        <f>IF(A316="","",H315)</f>
        <v/>
      </c>
      <c r="D316" s="18">
        <f>IF(A316="","",IF(A316=$D$6*12,C316+F316,MIN($G$4,C316+F316)))</f>
        <v/>
      </c>
      <c r="E316" s="18">
        <f>IF(A316="","",IF(A316=$D$6*12,0,MIN($D$8+IF(A316=$D$10,$D$9,0),C316+F316-D316)))</f>
        <v/>
      </c>
      <c r="F316" s="18">
        <f>IF(A316="","",ROUND(C316*$D$5/12,2))</f>
        <v/>
      </c>
      <c r="G316" s="18">
        <f>IF(A316="","",D316+E316-F316)</f>
        <v/>
      </c>
      <c r="H316" s="18">
        <f>IF(A316="","",MAX(0,ROUND(C316-G316,2)))</f>
        <v/>
      </c>
    </row>
    <row r="317">
      <c r="A317" s="16">
        <f>IF(A316="","",IF(H316&lt;=0.005,"",A316+1))</f>
        <v/>
      </c>
      <c r="B317" s="17">
        <f>IF(A317="","",EDATE($D$7,A317-1))</f>
        <v/>
      </c>
      <c r="C317" s="18">
        <f>IF(A317="","",H316)</f>
        <v/>
      </c>
      <c r="D317" s="18">
        <f>IF(A317="","",IF(A317=$D$6*12,C317+F317,MIN($G$4,C317+F317)))</f>
        <v/>
      </c>
      <c r="E317" s="18">
        <f>IF(A317="","",IF(A317=$D$6*12,0,MIN($D$8+IF(A317=$D$10,$D$9,0),C317+F317-D317)))</f>
        <v/>
      </c>
      <c r="F317" s="18">
        <f>IF(A317="","",ROUND(C317*$D$5/12,2))</f>
        <v/>
      </c>
      <c r="G317" s="18">
        <f>IF(A317="","",D317+E317-F317)</f>
        <v/>
      </c>
      <c r="H317" s="18">
        <f>IF(A317="","",MAX(0,ROUND(C317-G317,2)))</f>
        <v/>
      </c>
    </row>
    <row r="318">
      <c r="A318" s="16">
        <f>IF(A317="","",IF(H317&lt;=0.005,"",A317+1))</f>
        <v/>
      </c>
      <c r="B318" s="17">
        <f>IF(A318="","",EDATE($D$7,A318-1))</f>
        <v/>
      </c>
      <c r="C318" s="18">
        <f>IF(A318="","",H317)</f>
        <v/>
      </c>
      <c r="D318" s="18">
        <f>IF(A318="","",IF(A318=$D$6*12,C318+F318,MIN($G$4,C318+F318)))</f>
        <v/>
      </c>
      <c r="E318" s="18">
        <f>IF(A318="","",IF(A318=$D$6*12,0,MIN($D$8+IF(A318=$D$10,$D$9,0),C318+F318-D318)))</f>
        <v/>
      </c>
      <c r="F318" s="18">
        <f>IF(A318="","",ROUND(C318*$D$5/12,2))</f>
        <v/>
      </c>
      <c r="G318" s="18">
        <f>IF(A318="","",D318+E318-F318)</f>
        <v/>
      </c>
      <c r="H318" s="18">
        <f>IF(A318="","",MAX(0,ROUND(C318-G318,2)))</f>
        <v/>
      </c>
    </row>
    <row r="319">
      <c r="A319" s="16">
        <f>IF(A318="","",IF(H318&lt;=0.005,"",A318+1))</f>
        <v/>
      </c>
      <c r="B319" s="17">
        <f>IF(A319="","",EDATE($D$7,A319-1))</f>
        <v/>
      </c>
      <c r="C319" s="18">
        <f>IF(A319="","",H318)</f>
        <v/>
      </c>
      <c r="D319" s="18">
        <f>IF(A319="","",IF(A319=$D$6*12,C319+F319,MIN($G$4,C319+F319)))</f>
        <v/>
      </c>
      <c r="E319" s="18">
        <f>IF(A319="","",IF(A319=$D$6*12,0,MIN($D$8+IF(A319=$D$10,$D$9,0),C319+F319-D319)))</f>
        <v/>
      </c>
      <c r="F319" s="18">
        <f>IF(A319="","",ROUND(C319*$D$5/12,2))</f>
        <v/>
      </c>
      <c r="G319" s="18">
        <f>IF(A319="","",D319+E319-F319)</f>
        <v/>
      </c>
      <c r="H319" s="18">
        <f>IF(A319="","",MAX(0,ROUND(C319-G319,2)))</f>
        <v/>
      </c>
    </row>
    <row r="320">
      <c r="A320" s="16">
        <f>IF(A319="","",IF(H319&lt;=0.005,"",A319+1))</f>
        <v/>
      </c>
      <c r="B320" s="17">
        <f>IF(A320="","",EDATE($D$7,A320-1))</f>
        <v/>
      </c>
      <c r="C320" s="18">
        <f>IF(A320="","",H319)</f>
        <v/>
      </c>
      <c r="D320" s="18">
        <f>IF(A320="","",IF(A320=$D$6*12,C320+F320,MIN($G$4,C320+F320)))</f>
        <v/>
      </c>
      <c r="E320" s="18">
        <f>IF(A320="","",IF(A320=$D$6*12,0,MIN($D$8+IF(A320=$D$10,$D$9,0),C320+F320-D320)))</f>
        <v/>
      </c>
      <c r="F320" s="18">
        <f>IF(A320="","",ROUND(C320*$D$5/12,2))</f>
        <v/>
      </c>
      <c r="G320" s="18">
        <f>IF(A320="","",D320+E320-F320)</f>
        <v/>
      </c>
      <c r="H320" s="18">
        <f>IF(A320="","",MAX(0,ROUND(C320-G320,2)))</f>
        <v/>
      </c>
    </row>
    <row r="321">
      <c r="A321" s="16">
        <f>IF(A320="","",IF(H320&lt;=0.005,"",A320+1))</f>
        <v/>
      </c>
      <c r="B321" s="17">
        <f>IF(A321="","",EDATE($D$7,A321-1))</f>
        <v/>
      </c>
      <c r="C321" s="18">
        <f>IF(A321="","",H320)</f>
        <v/>
      </c>
      <c r="D321" s="18">
        <f>IF(A321="","",IF(A321=$D$6*12,C321+F321,MIN($G$4,C321+F321)))</f>
        <v/>
      </c>
      <c r="E321" s="18">
        <f>IF(A321="","",IF(A321=$D$6*12,0,MIN($D$8+IF(A321=$D$10,$D$9,0),C321+F321-D321)))</f>
        <v/>
      </c>
      <c r="F321" s="18">
        <f>IF(A321="","",ROUND(C321*$D$5/12,2))</f>
        <v/>
      </c>
      <c r="G321" s="18">
        <f>IF(A321="","",D321+E321-F321)</f>
        <v/>
      </c>
      <c r="H321" s="18">
        <f>IF(A321="","",MAX(0,ROUND(C321-G321,2)))</f>
        <v/>
      </c>
    </row>
    <row r="322">
      <c r="A322" s="16">
        <f>IF(A321="","",IF(H321&lt;=0.005,"",A321+1))</f>
        <v/>
      </c>
      <c r="B322" s="17">
        <f>IF(A322="","",EDATE($D$7,A322-1))</f>
        <v/>
      </c>
      <c r="C322" s="18">
        <f>IF(A322="","",H321)</f>
        <v/>
      </c>
      <c r="D322" s="18">
        <f>IF(A322="","",IF(A322=$D$6*12,C322+F322,MIN($G$4,C322+F322)))</f>
        <v/>
      </c>
      <c r="E322" s="18">
        <f>IF(A322="","",IF(A322=$D$6*12,0,MIN($D$8+IF(A322=$D$10,$D$9,0),C322+F322-D322)))</f>
        <v/>
      </c>
      <c r="F322" s="18">
        <f>IF(A322="","",ROUND(C322*$D$5/12,2))</f>
        <v/>
      </c>
      <c r="G322" s="18">
        <f>IF(A322="","",D322+E322-F322)</f>
        <v/>
      </c>
      <c r="H322" s="18">
        <f>IF(A322="","",MAX(0,ROUND(C322-G322,2)))</f>
        <v/>
      </c>
    </row>
    <row r="323">
      <c r="A323" s="16">
        <f>IF(A322="","",IF(H322&lt;=0.005,"",A322+1))</f>
        <v/>
      </c>
      <c r="B323" s="17">
        <f>IF(A323="","",EDATE($D$7,A323-1))</f>
        <v/>
      </c>
      <c r="C323" s="18">
        <f>IF(A323="","",H322)</f>
        <v/>
      </c>
      <c r="D323" s="18">
        <f>IF(A323="","",IF(A323=$D$6*12,C323+F323,MIN($G$4,C323+F323)))</f>
        <v/>
      </c>
      <c r="E323" s="18">
        <f>IF(A323="","",IF(A323=$D$6*12,0,MIN($D$8+IF(A323=$D$10,$D$9,0),C323+F323-D323)))</f>
        <v/>
      </c>
      <c r="F323" s="18">
        <f>IF(A323="","",ROUND(C323*$D$5/12,2))</f>
        <v/>
      </c>
      <c r="G323" s="18">
        <f>IF(A323="","",D323+E323-F323)</f>
        <v/>
      </c>
      <c r="H323" s="18">
        <f>IF(A323="","",MAX(0,ROUND(C323-G323,2)))</f>
        <v/>
      </c>
    </row>
    <row r="324">
      <c r="A324" s="16">
        <f>IF(A323="","",IF(H323&lt;=0.005,"",A323+1))</f>
        <v/>
      </c>
      <c r="B324" s="17">
        <f>IF(A324="","",EDATE($D$7,A324-1))</f>
        <v/>
      </c>
      <c r="C324" s="18">
        <f>IF(A324="","",H323)</f>
        <v/>
      </c>
      <c r="D324" s="18">
        <f>IF(A324="","",IF(A324=$D$6*12,C324+F324,MIN($G$4,C324+F324)))</f>
        <v/>
      </c>
      <c r="E324" s="18">
        <f>IF(A324="","",IF(A324=$D$6*12,0,MIN($D$8+IF(A324=$D$10,$D$9,0),C324+F324-D324)))</f>
        <v/>
      </c>
      <c r="F324" s="18">
        <f>IF(A324="","",ROUND(C324*$D$5/12,2))</f>
        <v/>
      </c>
      <c r="G324" s="18">
        <f>IF(A324="","",D324+E324-F324)</f>
        <v/>
      </c>
      <c r="H324" s="18">
        <f>IF(A324="","",MAX(0,ROUND(C324-G324,2)))</f>
        <v/>
      </c>
    </row>
    <row r="325">
      <c r="A325" s="16">
        <f>IF(A324="","",IF(H324&lt;=0.005,"",A324+1))</f>
        <v/>
      </c>
      <c r="B325" s="17">
        <f>IF(A325="","",EDATE($D$7,A325-1))</f>
        <v/>
      </c>
      <c r="C325" s="18">
        <f>IF(A325="","",H324)</f>
        <v/>
      </c>
      <c r="D325" s="18">
        <f>IF(A325="","",IF(A325=$D$6*12,C325+F325,MIN($G$4,C325+F325)))</f>
        <v/>
      </c>
      <c r="E325" s="18">
        <f>IF(A325="","",IF(A325=$D$6*12,0,MIN($D$8+IF(A325=$D$10,$D$9,0),C325+F325-D325)))</f>
        <v/>
      </c>
      <c r="F325" s="18">
        <f>IF(A325="","",ROUND(C325*$D$5/12,2))</f>
        <v/>
      </c>
      <c r="G325" s="18">
        <f>IF(A325="","",D325+E325-F325)</f>
        <v/>
      </c>
      <c r="H325" s="18">
        <f>IF(A325="","",MAX(0,ROUND(C325-G325,2)))</f>
        <v/>
      </c>
    </row>
    <row r="326">
      <c r="A326" s="16">
        <f>IF(A325="","",IF(H325&lt;=0.005,"",A325+1))</f>
        <v/>
      </c>
      <c r="B326" s="17">
        <f>IF(A326="","",EDATE($D$7,A326-1))</f>
        <v/>
      </c>
      <c r="C326" s="18">
        <f>IF(A326="","",H325)</f>
        <v/>
      </c>
      <c r="D326" s="18">
        <f>IF(A326="","",IF(A326=$D$6*12,C326+F326,MIN($G$4,C326+F326)))</f>
        <v/>
      </c>
      <c r="E326" s="18">
        <f>IF(A326="","",IF(A326=$D$6*12,0,MIN($D$8+IF(A326=$D$10,$D$9,0),C326+F326-D326)))</f>
        <v/>
      </c>
      <c r="F326" s="18">
        <f>IF(A326="","",ROUND(C326*$D$5/12,2))</f>
        <v/>
      </c>
      <c r="G326" s="18">
        <f>IF(A326="","",D326+E326-F326)</f>
        <v/>
      </c>
      <c r="H326" s="18">
        <f>IF(A326="","",MAX(0,ROUND(C326-G326,2)))</f>
        <v/>
      </c>
    </row>
    <row r="327">
      <c r="A327" s="16">
        <f>IF(A326="","",IF(H326&lt;=0.005,"",A326+1))</f>
        <v/>
      </c>
      <c r="B327" s="17">
        <f>IF(A327="","",EDATE($D$7,A327-1))</f>
        <v/>
      </c>
      <c r="C327" s="18">
        <f>IF(A327="","",H326)</f>
        <v/>
      </c>
      <c r="D327" s="18">
        <f>IF(A327="","",IF(A327=$D$6*12,C327+F327,MIN($G$4,C327+F327)))</f>
        <v/>
      </c>
      <c r="E327" s="18">
        <f>IF(A327="","",IF(A327=$D$6*12,0,MIN($D$8+IF(A327=$D$10,$D$9,0),C327+F327-D327)))</f>
        <v/>
      </c>
      <c r="F327" s="18">
        <f>IF(A327="","",ROUND(C327*$D$5/12,2))</f>
        <v/>
      </c>
      <c r="G327" s="18">
        <f>IF(A327="","",D327+E327-F327)</f>
        <v/>
      </c>
      <c r="H327" s="18">
        <f>IF(A327="","",MAX(0,ROUND(C327-G327,2)))</f>
        <v/>
      </c>
    </row>
    <row r="328">
      <c r="A328" s="16">
        <f>IF(A327="","",IF(H327&lt;=0.005,"",A327+1))</f>
        <v/>
      </c>
      <c r="B328" s="17">
        <f>IF(A328="","",EDATE($D$7,A328-1))</f>
        <v/>
      </c>
      <c r="C328" s="18">
        <f>IF(A328="","",H327)</f>
        <v/>
      </c>
      <c r="D328" s="18">
        <f>IF(A328="","",IF(A328=$D$6*12,C328+F328,MIN($G$4,C328+F328)))</f>
        <v/>
      </c>
      <c r="E328" s="18">
        <f>IF(A328="","",IF(A328=$D$6*12,0,MIN($D$8+IF(A328=$D$10,$D$9,0),C328+F328-D328)))</f>
        <v/>
      </c>
      <c r="F328" s="18">
        <f>IF(A328="","",ROUND(C328*$D$5/12,2))</f>
        <v/>
      </c>
      <c r="G328" s="18">
        <f>IF(A328="","",D328+E328-F328)</f>
        <v/>
      </c>
      <c r="H328" s="18">
        <f>IF(A328="","",MAX(0,ROUND(C328-G328,2)))</f>
        <v/>
      </c>
    </row>
    <row r="329">
      <c r="A329" s="16">
        <f>IF(A328="","",IF(H328&lt;=0.005,"",A328+1))</f>
        <v/>
      </c>
      <c r="B329" s="17">
        <f>IF(A329="","",EDATE($D$7,A329-1))</f>
        <v/>
      </c>
      <c r="C329" s="18">
        <f>IF(A329="","",H328)</f>
        <v/>
      </c>
      <c r="D329" s="18">
        <f>IF(A329="","",IF(A329=$D$6*12,C329+F329,MIN($G$4,C329+F329)))</f>
        <v/>
      </c>
      <c r="E329" s="18">
        <f>IF(A329="","",IF(A329=$D$6*12,0,MIN($D$8+IF(A329=$D$10,$D$9,0),C329+F329-D329)))</f>
        <v/>
      </c>
      <c r="F329" s="18">
        <f>IF(A329="","",ROUND(C329*$D$5/12,2))</f>
        <v/>
      </c>
      <c r="G329" s="18">
        <f>IF(A329="","",D329+E329-F329)</f>
        <v/>
      </c>
      <c r="H329" s="18">
        <f>IF(A329="","",MAX(0,ROUND(C329-G329,2)))</f>
        <v/>
      </c>
    </row>
    <row r="330">
      <c r="A330" s="16">
        <f>IF(A329="","",IF(H329&lt;=0.005,"",A329+1))</f>
        <v/>
      </c>
      <c r="B330" s="17">
        <f>IF(A330="","",EDATE($D$7,A330-1))</f>
        <v/>
      </c>
      <c r="C330" s="18">
        <f>IF(A330="","",H329)</f>
        <v/>
      </c>
      <c r="D330" s="18">
        <f>IF(A330="","",IF(A330=$D$6*12,C330+F330,MIN($G$4,C330+F330)))</f>
        <v/>
      </c>
      <c r="E330" s="18">
        <f>IF(A330="","",IF(A330=$D$6*12,0,MIN($D$8+IF(A330=$D$10,$D$9,0),C330+F330-D330)))</f>
        <v/>
      </c>
      <c r="F330" s="18">
        <f>IF(A330="","",ROUND(C330*$D$5/12,2))</f>
        <v/>
      </c>
      <c r="G330" s="18">
        <f>IF(A330="","",D330+E330-F330)</f>
        <v/>
      </c>
      <c r="H330" s="18">
        <f>IF(A330="","",MAX(0,ROUND(C330-G330,2)))</f>
        <v/>
      </c>
    </row>
    <row r="331">
      <c r="A331" s="16">
        <f>IF(A330="","",IF(H330&lt;=0.005,"",A330+1))</f>
        <v/>
      </c>
      <c r="B331" s="17">
        <f>IF(A331="","",EDATE($D$7,A331-1))</f>
        <v/>
      </c>
      <c r="C331" s="18">
        <f>IF(A331="","",H330)</f>
        <v/>
      </c>
      <c r="D331" s="18">
        <f>IF(A331="","",IF(A331=$D$6*12,C331+F331,MIN($G$4,C331+F331)))</f>
        <v/>
      </c>
      <c r="E331" s="18">
        <f>IF(A331="","",IF(A331=$D$6*12,0,MIN($D$8+IF(A331=$D$10,$D$9,0),C331+F331-D331)))</f>
        <v/>
      </c>
      <c r="F331" s="18">
        <f>IF(A331="","",ROUND(C331*$D$5/12,2))</f>
        <v/>
      </c>
      <c r="G331" s="18">
        <f>IF(A331="","",D331+E331-F331)</f>
        <v/>
      </c>
      <c r="H331" s="18">
        <f>IF(A331="","",MAX(0,ROUND(C331-G331,2)))</f>
        <v/>
      </c>
    </row>
    <row r="332">
      <c r="A332" s="16">
        <f>IF(A331="","",IF(H331&lt;=0.005,"",A331+1))</f>
        <v/>
      </c>
      <c r="B332" s="17">
        <f>IF(A332="","",EDATE($D$7,A332-1))</f>
        <v/>
      </c>
      <c r="C332" s="18">
        <f>IF(A332="","",H331)</f>
        <v/>
      </c>
      <c r="D332" s="18">
        <f>IF(A332="","",IF(A332=$D$6*12,C332+F332,MIN($G$4,C332+F332)))</f>
        <v/>
      </c>
      <c r="E332" s="18">
        <f>IF(A332="","",IF(A332=$D$6*12,0,MIN($D$8+IF(A332=$D$10,$D$9,0),C332+F332-D332)))</f>
        <v/>
      </c>
      <c r="F332" s="18">
        <f>IF(A332="","",ROUND(C332*$D$5/12,2))</f>
        <v/>
      </c>
      <c r="G332" s="18">
        <f>IF(A332="","",D332+E332-F332)</f>
        <v/>
      </c>
      <c r="H332" s="18">
        <f>IF(A332="","",MAX(0,ROUND(C332-G332,2)))</f>
        <v/>
      </c>
    </row>
    <row r="333">
      <c r="A333" s="16">
        <f>IF(A332="","",IF(H332&lt;=0.005,"",A332+1))</f>
        <v/>
      </c>
      <c r="B333" s="17">
        <f>IF(A333="","",EDATE($D$7,A333-1))</f>
        <v/>
      </c>
      <c r="C333" s="18">
        <f>IF(A333="","",H332)</f>
        <v/>
      </c>
      <c r="D333" s="18">
        <f>IF(A333="","",IF(A333=$D$6*12,C333+F333,MIN($G$4,C333+F333)))</f>
        <v/>
      </c>
      <c r="E333" s="18">
        <f>IF(A333="","",IF(A333=$D$6*12,0,MIN($D$8+IF(A333=$D$10,$D$9,0),C333+F333-D333)))</f>
        <v/>
      </c>
      <c r="F333" s="18">
        <f>IF(A333="","",ROUND(C333*$D$5/12,2))</f>
        <v/>
      </c>
      <c r="G333" s="18">
        <f>IF(A333="","",D333+E333-F333)</f>
        <v/>
      </c>
      <c r="H333" s="18">
        <f>IF(A333="","",MAX(0,ROUND(C333-G333,2)))</f>
        <v/>
      </c>
    </row>
    <row r="334">
      <c r="A334" s="16">
        <f>IF(A333="","",IF(H333&lt;=0.005,"",A333+1))</f>
        <v/>
      </c>
      <c r="B334" s="17">
        <f>IF(A334="","",EDATE($D$7,A334-1))</f>
        <v/>
      </c>
      <c r="C334" s="18">
        <f>IF(A334="","",H333)</f>
        <v/>
      </c>
      <c r="D334" s="18">
        <f>IF(A334="","",IF(A334=$D$6*12,C334+F334,MIN($G$4,C334+F334)))</f>
        <v/>
      </c>
      <c r="E334" s="18">
        <f>IF(A334="","",IF(A334=$D$6*12,0,MIN($D$8+IF(A334=$D$10,$D$9,0),C334+F334-D334)))</f>
        <v/>
      </c>
      <c r="F334" s="18">
        <f>IF(A334="","",ROUND(C334*$D$5/12,2))</f>
        <v/>
      </c>
      <c r="G334" s="18">
        <f>IF(A334="","",D334+E334-F334)</f>
        <v/>
      </c>
      <c r="H334" s="18">
        <f>IF(A334="","",MAX(0,ROUND(C334-G334,2)))</f>
        <v/>
      </c>
    </row>
    <row r="335">
      <c r="A335" s="16">
        <f>IF(A334="","",IF(H334&lt;=0.005,"",A334+1))</f>
        <v/>
      </c>
      <c r="B335" s="17">
        <f>IF(A335="","",EDATE($D$7,A335-1))</f>
        <v/>
      </c>
      <c r="C335" s="18">
        <f>IF(A335="","",H334)</f>
        <v/>
      </c>
      <c r="D335" s="18">
        <f>IF(A335="","",IF(A335=$D$6*12,C335+F335,MIN($G$4,C335+F335)))</f>
        <v/>
      </c>
      <c r="E335" s="18">
        <f>IF(A335="","",IF(A335=$D$6*12,0,MIN($D$8+IF(A335=$D$10,$D$9,0),C335+F335-D335)))</f>
        <v/>
      </c>
      <c r="F335" s="18">
        <f>IF(A335="","",ROUND(C335*$D$5/12,2))</f>
        <v/>
      </c>
      <c r="G335" s="18">
        <f>IF(A335="","",D335+E335-F335)</f>
        <v/>
      </c>
      <c r="H335" s="18">
        <f>IF(A335="","",MAX(0,ROUND(C335-G335,2)))</f>
        <v/>
      </c>
    </row>
    <row r="336">
      <c r="A336" s="16">
        <f>IF(A335="","",IF(H335&lt;=0.005,"",A335+1))</f>
        <v/>
      </c>
      <c r="B336" s="17">
        <f>IF(A336="","",EDATE($D$7,A336-1))</f>
        <v/>
      </c>
      <c r="C336" s="18">
        <f>IF(A336="","",H335)</f>
        <v/>
      </c>
      <c r="D336" s="18">
        <f>IF(A336="","",IF(A336=$D$6*12,C336+F336,MIN($G$4,C336+F336)))</f>
        <v/>
      </c>
      <c r="E336" s="18">
        <f>IF(A336="","",IF(A336=$D$6*12,0,MIN($D$8+IF(A336=$D$10,$D$9,0),C336+F336-D336)))</f>
        <v/>
      </c>
      <c r="F336" s="18">
        <f>IF(A336="","",ROUND(C336*$D$5/12,2))</f>
        <v/>
      </c>
      <c r="G336" s="18">
        <f>IF(A336="","",D336+E336-F336)</f>
        <v/>
      </c>
      <c r="H336" s="18">
        <f>IF(A336="","",MAX(0,ROUND(C336-G336,2)))</f>
        <v/>
      </c>
    </row>
    <row r="337">
      <c r="A337" s="16">
        <f>IF(A336="","",IF(H336&lt;=0.005,"",A336+1))</f>
        <v/>
      </c>
      <c r="B337" s="17">
        <f>IF(A337="","",EDATE($D$7,A337-1))</f>
        <v/>
      </c>
      <c r="C337" s="18">
        <f>IF(A337="","",H336)</f>
        <v/>
      </c>
      <c r="D337" s="18">
        <f>IF(A337="","",IF(A337=$D$6*12,C337+F337,MIN($G$4,C337+F337)))</f>
        <v/>
      </c>
      <c r="E337" s="18">
        <f>IF(A337="","",IF(A337=$D$6*12,0,MIN($D$8+IF(A337=$D$10,$D$9,0),C337+F337-D337)))</f>
        <v/>
      </c>
      <c r="F337" s="18">
        <f>IF(A337="","",ROUND(C337*$D$5/12,2))</f>
        <v/>
      </c>
      <c r="G337" s="18">
        <f>IF(A337="","",D337+E337-F337)</f>
        <v/>
      </c>
      <c r="H337" s="18">
        <f>IF(A337="","",MAX(0,ROUND(C337-G337,2)))</f>
        <v/>
      </c>
    </row>
    <row r="338">
      <c r="A338" s="16">
        <f>IF(A337="","",IF(H337&lt;=0.005,"",A337+1))</f>
        <v/>
      </c>
      <c r="B338" s="17">
        <f>IF(A338="","",EDATE($D$7,A338-1))</f>
        <v/>
      </c>
      <c r="C338" s="18">
        <f>IF(A338="","",H337)</f>
        <v/>
      </c>
      <c r="D338" s="18">
        <f>IF(A338="","",IF(A338=$D$6*12,C338+F338,MIN($G$4,C338+F338)))</f>
        <v/>
      </c>
      <c r="E338" s="18">
        <f>IF(A338="","",IF(A338=$D$6*12,0,MIN($D$8+IF(A338=$D$10,$D$9,0),C338+F338-D338)))</f>
        <v/>
      </c>
      <c r="F338" s="18">
        <f>IF(A338="","",ROUND(C338*$D$5/12,2))</f>
        <v/>
      </c>
      <c r="G338" s="18">
        <f>IF(A338="","",D338+E338-F338)</f>
        <v/>
      </c>
      <c r="H338" s="18">
        <f>IF(A338="","",MAX(0,ROUND(C338-G338,2)))</f>
        <v/>
      </c>
    </row>
    <row r="339">
      <c r="A339" s="16">
        <f>IF(A338="","",IF(H338&lt;=0.005,"",A338+1))</f>
        <v/>
      </c>
      <c r="B339" s="17">
        <f>IF(A339="","",EDATE($D$7,A339-1))</f>
        <v/>
      </c>
      <c r="C339" s="18">
        <f>IF(A339="","",H338)</f>
        <v/>
      </c>
      <c r="D339" s="18">
        <f>IF(A339="","",IF(A339=$D$6*12,C339+F339,MIN($G$4,C339+F339)))</f>
        <v/>
      </c>
      <c r="E339" s="18">
        <f>IF(A339="","",IF(A339=$D$6*12,0,MIN($D$8+IF(A339=$D$10,$D$9,0),C339+F339-D339)))</f>
        <v/>
      </c>
      <c r="F339" s="18">
        <f>IF(A339="","",ROUND(C339*$D$5/12,2))</f>
        <v/>
      </c>
      <c r="G339" s="18">
        <f>IF(A339="","",D339+E339-F339)</f>
        <v/>
      </c>
      <c r="H339" s="18">
        <f>IF(A339="","",MAX(0,ROUND(C339-G339,2)))</f>
        <v/>
      </c>
    </row>
    <row r="340">
      <c r="A340" s="16">
        <f>IF(A339="","",IF(H339&lt;=0.005,"",A339+1))</f>
        <v/>
      </c>
      <c r="B340" s="17">
        <f>IF(A340="","",EDATE($D$7,A340-1))</f>
        <v/>
      </c>
      <c r="C340" s="18">
        <f>IF(A340="","",H339)</f>
        <v/>
      </c>
      <c r="D340" s="18">
        <f>IF(A340="","",IF(A340=$D$6*12,C340+F340,MIN($G$4,C340+F340)))</f>
        <v/>
      </c>
      <c r="E340" s="18">
        <f>IF(A340="","",IF(A340=$D$6*12,0,MIN($D$8+IF(A340=$D$10,$D$9,0),C340+F340-D340)))</f>
        <v/>
      </c>
      <c r="F340" s="18">
        <f>IF(A340="","",ROUND(C340*$D$5/12,2))</f>
        <v/>
      </c>
      <c r="G340" s="18">
        <f>IF(A340="","",D340+E340-F340)</f>
        <v/>
      </c>
      <c r="H340" s="18">
        <f>IF(A340="","",MAX(0,ROUND(C340-G340,2)))</f>
        <v/>
      </c>
    </row>
    <row r="341">
      <c r="A341" s="16">
        <f>IF(A340="","",IF(H340&lt;=0.005,"",A340+1))</f>
        <v/>
      </c>
      <c r="B341" s="17">
        <f>IF(A341="","",EDATE($D$7,A341-1))</f>
        <v/>
      </c>
      <c r="C341" s="18">
        <f>IF(A341="","",H340)</f>
        <v/>
      </c>
      <c r="D341" s="18">
        <f>IF(A341="","",IF(A341=$D$6*12,C341+F341,MIN($G$4,C341+F341)))</f>
        <v/>
      </c>
      <c r="E341" s="18">
        <f>IF(A341="","",IF(A341=$D$6*12,0,MIN($D$8+IF(A341=$D$10,$D$9,0),C341+F341-D341)))</f>
        <v/>
      </c>
      <c r="F341" s="18">
        <f>IF(A341="","",ROUND(C341*$D$5/12,2))</f>
        <v/>
      </c>
      <c r="G341" s="18">
        <f>IF(A341="","",D341+E341-F341)</f>
        <v/>
      </c>
      <c r="H341" s="18">
        <f>IF(A341="","",MAX(0,ROUND(C341-G341,2)))</f>
        <v/>
      </c>
    </row>
    <row r="342">
      <c r="A342" s="16">
        <f>IF(A341="","",IF(H341&lt;=0.005,"",A341+1))</f>
        <v/>
      </c>
      <c r="B342" s="17">
        <f>IF(A342="","",EDATE($D$7,A342-1))</f>
        <v/>
      </c>
      <c r="C342" s="18">
        <f>IF(A342="","",H341)</f>
        <v/>
      </c>
      <c r="D342" s="18">
        <f>IF(A342="","",IF(A342=$D$6*12,C342+F342,MIN($G$4,C342+F342)))</f>
        <v/>
      </c>
      <c r="E342" s="18">
        <f>IF(A342="","",IF(A342=$D$6*12,0,MIN($D$8+IF(A342=$D$10,$D$9,0),C342+F342-D342)))</f>
        <v/>
      </c>
      <c r="F342" s="18">
        <f>IF(A342="","",ROUND(C342*$D$5/12,2))</f>
        <v/>
      </c>
      <c r="G342" s="18">
        <f>IF(A342="","",D342+E342-F342)</f>
        <v/>
      </c>
      <c r="H342" s="18">
        <f>IF(A342="","",MAX(0,ROUND(C342-G342,2)))</f>
        <v/>
      </c>
    </row>
    <row r="343">
      <c r="A343" s="16">
        <f>IF(A342="","",IF(H342&lt;=0.005,"",A342+1))</f>
        <v/>
      </c>
      <c r="B343" s="17">
        <f>IF(A343="","",EDATE($D$7,A343-1))</f>
        <v/>
      </c>
      <c r="C343" s="18">
        <f>IF(A343="","",H342)</f>
        <v/>
      </c>
      <c r="D343" s="18">
        <f>IF(A343="","",IF(A343=$D$6*12,C343+F343,MIN($G$4,C343+F343)))</f>
        <v/>
      </c>
      <c r="E343" s="18">
        <f>IF(A343="","",IF(A343=$D$6*12,0,MIN($D$8+IF(A343=$D$10,$D$9,0),C343+F343-D343)))</f>
        <v/>
      </c>
      <c r="F343" s="18">
        <f>IF(A343="","",ROUND(C343*$D$5/12,2))</f>
        <v/>
      </c>
      <c r="G343" s="18">
        <f>IF(A343="","",D343+E343-F343)</f>
        <v/>
      </c>
      <c r="H343" s="18">
        <f>IF(A343="","",MAX(0,ROUND(C343-G343,2)))</f>
        <v/>
      </c>
    </row>
    <row r="344">
      <c r="A344" s="16">
        <f>IF(A343="","",IF(H343&lt;=0.005,"",A343+1))</f>
        <v/>
      </c>
      <c r="B344" s="17">
        <f>IF(A344="","",EDATE($D$7,A344-1))</f>
        <v/>
      </c>
      <c r="C344" s="18">
        <f>IF(A344="","",H343)</f>
        <v/>
      </c>
      <c r="D344" s="18">
        <f>IF(A344="","",IF(A344=$D$6*12,C344+F344,MIN($G$4,C344+F344)))</f>
        <v/>
      </c>
      <c r="E344" s="18">
        <f>IF(A344="","",IF(A344=$D$6*12,0,MIN($D$8+IF(A344=$D$10,$D$9,0),C344+F344-D344)))</f>
        <v/>
      </c>
      <c r="F344" s="18">
        <f>IF(A344="","",ROUND(C344*$D$5/12,2))</f>
        <v/>
      </c>
      <c r="G344" s="18">
        <f>IF(A344="","",D344+E344-F344)</f>
        <v/>
      </c>
      <c r="H344" s="18">
        <f>IF(A344="","",MAX(0,ROUND(C344-G344,2)))</f>
        <v/>
      </c>
    </row>
    <row r="345">
      <c r="A345" s="16">
        <f>IF(A344="","",IF(H344&lt;=0.005,"",A344+1))</f>
        <v/>
      </c>
      <c r="B345" s="17">
        <f>IF(A345="","",EDATE($D$7,A345-1))</f>
        <v/>
      </c>
      <c r="C345" s="18">
        <f>IF(A345="","",H344)</f>
        <v/>
      </c>
      <c r="D345" s="18">
        <f>IF(A345="","",IF(A345=$D$6*12,C345+F345,MIN($G$4,C345+F345)))</f>
        <v/>
      </c>
      <c r="E345" s="18">
        <f>IF(A345="","",IF(A345=$D$6*12,0,MIN($D$8+IF(A345=$D$10,$D$9,0),C345+F345-D345)))</f>
        <v/>
      </c>
      <c r="F345" s="18">
        <f>IF(A345="","",ROUND(C345*$D$5/12,2))</f>
        <v/>
      </c>
      <c r="G345" s="18">
        <f>IF(A345="","",D345+E345-F345)</f>
        <v/>
      </c>
      <c r="H345" s="18">
        <f>IF(A345="","",MAX(0,ROUND(C345-G345,2)))</f>
        <v/>
      </c>
    </row>
    <row r="346">
      <c r="A346" s="16">
        <f>IF(A345="","",IF(H345&lt;=0.005,"",A345+1))</f>
        <v/>
      </c>
      <c r="B346" s="17">
        <f>IF(A346="","",EDATE($D$7,A346-1))</f>
        <v/>
      </c>
      <c r="C346" s="18">
        <f>IF(A346="","",H345)</f>
        <v/>
      </c>
      <c r="D346" s="18">
        <f>IF(A346="","",IF(A346=$D$6*12,C346+F346,MIN($G$4,C346+F346)))</f>
        <v/>
      </c>
      <c r="E346" s="18">
        <f>IF(A346="","",IF(A346=$D$6*12,0,MIN($D$8+IF(A346=$D$10,$D$9,0),C346+F346-D346)))</f>
        <v/>
      </c>
      <c r="F346" s="18">
        <f>IF(A346="","",ROUND(C346*$D$5/12,2))</f>
        <v/>
      </c>
      <c r="G346" s="18">
        <f>IF(A346="","",D346+E346-F346)</f>
        <v/>
      </c>
      <c r="H346" s="18">
        <f>IF(A346="","",MAX(0,ROUND(C346-G346,2)))</f>
        <v/>
      </c>
    </row>
    <row r="347">
      <c r="A347" s="16">
        <f>IF(A346="","",IF(H346&lt;=0.005,"",A346+1))</f>
        <v/>
      </c>
      <c r="B347" s="17">
        <f>IF(A347="","",EDATE($D$7,A347-1))</f>
        <v/>
      </c>
      <c r="C347" s="18">
        <f>IF(A347="","",H346)</f>
        <v/>
      </c>
      <c r="D347" s="18">
        <f>IF(A347="","",IF(A347=$D$6*12,C347+F347,MIN($G$4,C347+F347)))</f>
        <v/>
      </c>
      <c r="E347" s="18">
        <f>IF(A347="","",IF(A347=$D$6*12,0,MIN($D$8+IF(A347=$D$10,$D$9,0),C347+F347-D347)))</f>
        <v/>
      </c>
      <c r="F347" s="18">
        <f>IF(A347="","",ROUND(C347*$D$5/12,2))</f>
        <v/>
      </c>
      <c r="G347" s="18">
        <f>IF(A347="","",D347+E347-F347)</f>
        <v/>
      </c>
      <c r="H347" s="18">
        <f>IF(A347="","",MAX(0,ROUND(C347-G347,2)))</f>
        <v/>
      </c>
    </row>
    <row r="348">
      <c r="A348" s="16">
        <f>IF(A347="","",IF(H347&lt;=0.005,"",A347+1))</f>
        <v/>
      </c>
      <c r="B348" s="17">
        <f>IF(A348="","",EDATE($D$7,A348-1))</f>
        <v/>
      </c>
      <c r="C348" s="18">
        <f>IF(A348="","",H347)</f>
        <v/>
      </c>
      <c r="D348" s="18">
        <f>IF(A348="","",IF(A348=$D$6*12,C348+F348,MIN($G$4,C348+F348)))</f>
        <v/>
      </c>
      <c r="E348" s="18">
        <f>IF(A348="","",IF(A348=$D$6*12,0,MIN($D$8+IF(A348=$D$10,$D$9,0),C348+F348-D348)))</f>
        <v/>
      </c>
      <c r="F348" s="18">
        <f>IF(A348="","",ROUND(C348*$D$5/12,2))</f>
        <v/>
      </c>
      <c r="G348" s="18">
        <f>IF(A348="","",D348+E348-F348)</f>
        <v/>
      </c>
      <c r="H348" s="18">
        <f>IF(A348="","",MAX(0,ROUND(C348-G348,2)))</f>
        <v/>
      </c>
    </row>
    <row r="349">
      <c r="A349" s="16">
        <f>IF(A348="","",IF(H348&lt;=0.005,"",A348+1))</f>
        <v/>
      </c>
      <c r="B349" s="17">
        <f>IF(A349="","",EDATE($D$7,A349-1))</f>
        <v/>
      </c>
      <c r="C349" s="18">
        <f>IF(A349="","",H348)</f>
        <v/>
      </c>
      <c r="D349" s="18">
        <f>IF(A349="","",IF(A349=$D$6*12,C349+F349,MIN($G$4,C349+F349)))</f>
        <v/>
      </c>
      <c r="E349" s="18">
        <f>IF(A349="","",IF(A349=$D$6*12,0,MIN($D$8+IF(A349=$D$10,$D$9,0),C349+F349-D349)))</f>
        <v/>
      </c>
      <c r="F349" s="18">
        <f>IF(A349="","",ROUND(C349*$D$5/12,2))</f>
        <v/>
      </c>
      <c r="G349" s="18">
        <f>IF(A349="","",D349+E349-F349)</f>
        <v/>
      </c>
      <c r="H349" s="18">
        <f>IF(A349="","",MAX(0,ROUND(C349-G349,2)))</f>
        <v/>
      </c>
    </row>
    <row r="350">
      <c r="A350" s="16">
        <f>IF(A349="","",IF(H349&lt;=0.005,"",A349+1))</f>
        <v/>
      </c>
      <c r="B350" s="17">
        <f>IF(A350="","",EDATE($D$7,A350-1))</f>
        <v/>
      </c>
      <c r="C350" s="18">
        <f>IF(A350="","",H349)</f>
        <v/>
      </c>
      <c r="D350" s="18">
        <f>IF(A350="","",IF(A350=$D$6*12,C350+F350,MIN($G$4,C350+F350)))</f>
        <v/>
      </c>
      <c r="E350" s="18">
        <f>IF(A350="","",IF(A350=$D$6*12,0,MIN($D$8+IF(A350=$D$10,$D$9,0),C350+F350-D350)))</f>
        <v/>
      </c>
      <c r="F350" s="18">
        <f>IF(A350="","",ROUND(C350*$D$5/12,2))</f>
        <v/>
      </c>
      <c r="G350" s="18">
        <f>IF(A350="","",D350+E350-F350)</f>
        <v/>
      </c>
      <c r="H350" s="18">
        <f>IF(A350="","",MAX(0,ROUND(C350-G350,2)))</f>
        <v/>
      </c>
    </row>
    <row r="351">
      <c r="A351" s="16">
        <f>IF(A350="","",IF(H350&lt;=0.005,"",A350+1))</f>
        <v/>
      </c>
      <c r="B351" s="17">
        <f>IF(A351="","",EDATE($D$7,A351-1))</f>
        <v/>
      </c>
      <c r="C351" s="18">
        <f>IF(A351="","",H350)</f>
        <v/>
      </c>
      <c r="D351" s="18">
        <f>IF(A351="","",IF(A351=$D$6*12,C351+F351,MIN($G$4,C351+F351)))</f>
        <v/>
      </c>
      <c r="E351" s="18">
        <f>IF(A351="","",IF(A351=$D$6*12,0,MIN($D$8+IF(A351=$D$10,$D$9,0),C351+F351-D351)))</f>
        <v/>
      </c>
      <c r="F351" s="18">
        <f>IF(A351="","",ROUND(C351*$D$5/12,2))</f>
        <v/>
      </c>
      <c r="G351" s="18">
        <f>IF(A351="","",D351+E351-F351)</f>
        <v/>
      </c>
      <c r="H351" s="18">
        <f>IF(A351="","",MAX(0,ROUND(C351-G351,2)))</f>
        <v/>
      </c>
    </row>
    <row r="352">
      <c r="A352" s="16">
        <f>IF(A351="","",IF(H351&lt;=0.005,"",A351+1))</f>
        <v/>
      </c>
      <c r="B352" s="17">
        <f>IF(A352="","",EDATE($D$7,A352-1))</f>
        <v/>
      </c>
      <c r="C352" s="18">
        <f>IF(A352="","",H351)</f>
        <v/>
      </c>
      <c r="D352" s="18">
        <f>IF(A352="","",IF(A352=$D$6*12,C352+F352,MIN($G$4,C352+F352)))</f>
        <v/>
      </c>
      <c r="E352" s="18">
        <f>IF(A352="","",IF(A352=$D$6*12,0,MIN($D$8+IF(A352=$D$10,$D$9,0),C352+F352-D352)))</f>
        <v/>
      </c>
      <c r="F352" s="18">
        <f>IF(A352="","",ROUND(C352*$D$5/12,2))</f>
        <v/>
      </c>
      <c r="G352" s="18">
        <f>IF(A352="","",D352+E352-F352)</f>
        <v/>
      </c>
      <c r="H352" s="18">
        <f>IF(A352="","",MAX(0,ROUND(C352-G352,2)))</f>
        <v/>
      </c>
    </row>
    <row r="353">
      <c r="A353" s="16">
        <f>IF(A352="","",IF(H352&lt;=0.005,"",A352+1))</f>
        <v/>
      </c>
      <c r="B353" s="17">
        <f>IF(A353="","",EDATE($D$7,A353-1))</f>
        <v/>
      </c>
      <c r="C353" s="18">
        <f>IF(A353="","",H352)</f>
        <v/>
      </c>
      <c r="D353" s="18">
        <f>IF(A353="","",IF(A353=$D$6*12,C353+F353,MIN($G$4,C353+F353)))</f>
        <v/>
      </c>
      <c r="E353" s="18">
        <f>IF(A353="","",IF(A353=$D$6*12,0,MIN($D$8+IF(A353=$D$10,$D$9,0),C353+F353-D353)))</f>
        <v/>
      </c>
      <c r="F353" s="18">
        <f>IF(A353="","",ROUND(C353*$D$5/12,2))</f>
        <v/>
      </c>
      <c r="G353" s="18">
        <f>IF(A353="","",D353+E353-F353)</f>
        <v/>
      </c>
      <c r="H353" s="18">
        <f>IF(A353="","",MAX(0,ROUND(C353-G353,2)))</f>
        <v/>
      </c>
    </row>
    <row r="354">
      <c r="A354" s="16">
        <f>IF(A353="","",IF(H353&lt;=0.005,"",A353+1))</f>
        <v/>
      </c>
      <c r="B354" s="17">
        <f>IF(A354="","",EDATE($D$7,A354-1))</f>
        <v/>
      </c>
      <c r="C354" s="18">
        <f>IF(A354="","",H353)</f>
        <v/>
      </c>
      <c r="D354" s="18">
        <f>IF(A354="","",IF(A354=$D$6*12,C354+F354,MIN($G$4,C354+F354)))</f>
        <v/>
      </c>
      <c r="E354" s="18">
        <f>IF(A354="","",IF(A354=$D$6*12,0,MIN($D$8+IF(A354=$D$10,$D$9,0),C354+F354-D354)))</f>
        <v/>
      </c>
      <c r="F354" s="18">
        <f>IF(A354="","",ROUND(C354*$D$5/12,2))</f>
        <v/>
      </c>
      <c r="G354" s="18">
        <f>IF(A354="","",D354+E354-F354)</f>
        <v/>
      </c>
      <c r="H354" s="18">
        <f>IF(A354="","",MAX(0,ROUND(C354-G354,2)))</f>
        <v/>
      </c>
    </row>
    <row r="355">
      <c r="A355" s="16">
        <f>IF(A354="","",IF(H354&lt;=0.005,"",A354+1))</f>
        <v/>
      </c>
      <c r="B355" s="17">
        <f>IF(A355="","",EDATE($D$7,A355-1))</f>
        <v/>
      </c>
      <c r="C355" s="18">
        <f>IF(A355="","",H354)</f>
        <v/>
      </c>
      <c r="D355" s="18">
        <f>IF(A355="","",IF(A355=$D$6*12,C355+F355,MIN($G$4,C355+F355)))</f>
        <v/>
      </c>
      <c r="E355" s="18">
        <f>IF(A355="","",IF(A355=$D$6*12,0,MIN($D$8+IF(A355=$D$10,$D$9,0),C355+F355-D355)))</f>
        <v/>
      </c>
      <c r="F355" s="18">
        <f>IF(A355="","",ROUND(C355*$D$5/12,2))</f>
        <v/>
      </c>
      <c r="G355" s="18">
        <f>IF(A355="","",D355+E355-F355)</f>
        <v/>
      </c>
      <c r="H355" s="18">
        <f>IF(A355="","",MAX(0,ROUND(C355-G355,2)))</f>
        <v/>
      </c>
    </row>
    <row r="356">
      <c r="A356" s="16">
        <f>IF(A355="","",IF(H355&lt;=0.005,"",A355+1))</f>
        <v/>
      </c>
      <c r="B356" s="17">
        <f>IF(A356="","",EDATE($D$7,A356-1))</f>
        <v/>
      </c>
      <c r="C356" s="18">
        <f>IF(A356="","",H355)</f>
        <v/>
      </c>
      <c r="D356" s="18">
        <f>IF(A356="","",IF(A356=$D$6*12,C356+F356,MIN($G$4,C356+F356)))</f>
        <v/>
      </c>
      <c r="E356" s="18">
        <f>IF(A356="","",IF(A356=$D$6*12,0,MIN($D$8+IF(A356=$D$10,$D$9,0),C356+F356-D356)))</f>
        <v/>
      </c>
      <c r="F356" s="18">
        <f>IF(A356="","",ROUND(C356*$D$5/12,2))</f>
        <v/>
      </c>
      <c r="G356" s="18">
        <f>IF(A356="","",D356+E356-F356)</f>
        <v/>
      </c>
      <c r="H356" s="18">
        <f>IF(A356="","",MAX(0,ROUND(C356-G356,2)))</f>
        <v/>
      </c>
    </row>
    <row r="357">
      <c r="A357" s="16">
        <f>IF(A356="","",IF(H356&lt;=0.005,"",A356+1))</f>
        <v/>
      </c>
      <c r="B357" s="17">
        <f>IF(A357="","",EDATE($D$7,A357-1))</f>
        <v/>
      </c>
      <c r="C357" s="18">
        <f>IF(A357="","",H356)</f>
        <v/>
      </c>
      <c r="D357" s="18">
        <f>IF(A357="","",IF(A357=$D$6*12,C357+F357,MIN($G$4,C357+F357)))</f>
        <v/>
      </c>
      <c r="E357" s="18">
        <f>IF(A357="","",IF(A357=$D$6*12,0,MIN($D$8+IF(A357=$D$10,$D$9,0),C357+F357-D357)))</f>
        <v/>
      </c>
      <c r="F357" s="18">
        <f>IF(A357="","",ROUND(C357*$D$5/12,2))</f>
        <v/>
      </c>
      <c r="G357" s="18">
        <f>IF(A357="","",D357+E357-F357)</f>
        <v/>
      </c>
      <c r="H357" s="18">
        <f>IF(A357="","",MAX(0,ROUND(C357-G357,2)))</f>
        <v/>
      </c>
    </row>
    <row r="358">
      <c r="A358" s="16">
        <f>IF(A357="","",IF(H357&lt;=0.005,"",A357+1))</f>
        <v/>
      </c>
      <c r="B358" s="17">
        <f>IF(A358="","",EDATE($D$7,A358-1))</f>
        <v/>
      </c>
      <c r="C358" s="18">
        <f>IF(A358="","",H357)</f>
        <v/>
      </c>
      <c r="D358" s="18">
        <f>IF(A358="","",IF(A358=$D$6*12,C358+F358,MIN($G$4,C358+F358)))</f>
        <v/>
      </c>
      <c r="E358" s="18">
        <f>IF(A358="","",IF(A358=$D$6*12,0,MIN($D$8+IF(A358=$D$10,$D$9,0),C358+F358-D358)))</f>
        <v/>
      </c>
      <c r="F358" s="18">
        <f>IF(A358="","",ROUND(C358*$D$5/12,2))</f>
        <v/>
      </c>
      <c r="G358" s="18">
        <f>IF(A358="","",D358+E358-F358)</f>
        <v/>
      </c>
      <c r="H358" s="18">
        <f>IF(A358="","",MAX(0,ROUND(C358-G358,2)))</f>
        <v/>
      </c>
    </row>
    <row r="359">
      <c r="A359" s="16">
        <f>IF(A358="","",IF(H358&lt;=0.005,"",A358+1))</f>
        <v/>
      </c>
      <c r="B359" s="17">
        <f>IF(A359="","",EDATE($D$7,A359-1))</f>
        <v/>
      </c>
      <c r="C359" s="18">
        <f>IF(A359="","",H358)</f>
        <v/>
      </c>
      <c r="D359" s="18">
        <f>IF(A359="","",IF(A359=$D$6*12,C359+F359,MIN($G$4,C359+F359)))</f>
        <v/>
      </c>
      <c r="E359" s="18">
        <f>IF(A359="","",IF(A359=$D$6*12,0,MIN($D$8+IF(A359=$D$10,$D$9,0),C359+F359-D359)))</f>
        <v/>
      </c>
      <c r="F359" s="18">
        <f>IF(A359="","",ROUND(C359*$D$5/12,2))</f>
        <v/>
      </c>
      <c r="G359" s="18">
        <f>IF(A359="","",D359+E359-F359)</f>
        <v/>
      </c>
      <c r="H359" s="18">
        <f>IF(A359="","",MAX(0,ROUND(C359-G359,2)))</f>
        <v/>
      </c>
    </row>
    <row r="360">
      <c r="A360" s="16">
        <f>IF(A359="","",IF(H359&lt;=0.005,"",A359+1))</f>
        <v/>
      </c>
      <c r="B360" s="17">
        <f>IF(A360="","",EDATE($D$7,A360-1))</f>
        <v/>
      </c>
      <c r="C360" s="18">
        <f>IF(A360="","",H359)</f>
        <v/>
      </c>
      <c r="D360" s="18">
        <f>IF(A360="","",IF(A360=$D$6*12,C360+F360,MIN($G$4,C360+F360)))</f>
        <v/>
      </c>
      <c r="E360" s="18">
        <f>IF(A360="","",IF(A360=$D$6*12,0,MIN($D$8+IF(A360=$D$10,$D$9,0),C360+F360-D360)))</f>
        <v/>
      </c>
      <c r="F360" s="18">
        <f>IF(A360="","",ROUND(C360*$D$5/12,2))</f>
        <v/>
      </c>
      <c r="G360" s="18">
        <f>IF(A360="","",D360+E360-F360)</f>
        <v/>
      </c>
      <c r="H360" s="18">
        <f>IF(A360="","",MAX(0,ROUND(C360-G360,2)))</f>
        <v/>
      </c>
    </row>
    <row r="361">
      <c r="A361" s="16">
        <f>IF(A360="","",IF(H360&lt;=0.005,"",A360+1))</f>
        <v/>
      </c>
      <c r="B361" s="17">
        <f>IF(A361="","",EDATE($D$7,A361-1))</f>
        <v/>
      </c>
      <c r="C361" s="18">
        <f>IF(A361="","",H360)</f>
        <v/>
      </c>
      <c r="D361" s="18">
        <f>IF(A361="","",IF(A361=$D$6*12,C361+F361,MIN($G$4,C361+F361)))</f>
        <v/>
      </c>
      <c r="E361" s="18">
        <f>IF(A361="","",IF(A361=$D$6*12,0,MIN($D$8+IF(A361=$D$10,$D$9,0),C361+F361-D361)))</f>
        <v/>
      </c>
      <c r="F361" s="18">
        <f>IF(A361="","",ROUND(C361*$D$5/12,2))</f>
        <v/>
      </c>
      <c r="G361" s="18">
        <f>IF(A361="","",D361+E361-F361)</f>
        <v/>
      </c>
      <c r="H361" s="18">
        <f>IF(A361="","",MAX(0,ROUND(C361-G361,2)))</f>
        <v/>
      </c>
    </row>
    <row r="362">
      <c r="A362" s="16">
        <f>IF(A361="","",IF(H361&lt;=0.005,"",A361+1))</f>
        <v/>
      </c>
      <c r="B362" s="17">
        <f>IF(A362="","",EDATE($D$7,A362-1))</f>
        <v/>
      </c>
      <c r="C362" s="18">
        <f>IF(A362="","",H361)</f>
        <v/>
      </c>
      <c r="D362" s="18">
        <f>IF(A362="","",IF(A362=$D$6*12,C362+F362,MIN($G$4,C362+F362)))</f>
        <v/>
      </c>
      <c r="E362" s="18">
        <f>IF(A362="","",IF(A362=$D$6*12,0,MIN($D$8+IF(A362=$D$10,$D$9,0),C362+F362-D362)))</f>
        <v/>
      </c>
      <c r="F362" s="18">
        <f>IF(A362="","",ROUND(C362*$D$5/12,2))</f>
        <v/>
      </c>
      <c r="G362" s="18">
        <f>IF(A362="","",D362+E362-F362)</f>
        <v/>
      </c>
      <c r="H362" s="18">
        <f>IF(A362="","",MAX(0,ROUND(C362-G362,2)))</f>
        <v/>
      </c>
    </row>
    <row r="363">
      <c r="A363" s="16">
        <f>IF(A362="","",IF(H362&lt;=0.005,"",A362+1))</f>
        <v/>
      </c>
      <c r="B363" s="17">
        <f>IF(A363="","",EDATE($D$7,A363-1))</f>
        <v/>
      </c>
      <c r="C363" s="18">
        <f>IF(A363="","",H362)</f>
        <v/>
      </c>
      <c r="D363" s="18">
        <f>IF(A363="","",IF(A363=$D$6*12,C363+F363,MIN($G$4,C363+F363)))</f>
        <v/>
      </c>
      <c r="E363" s="18">
        <f>IF(A363="","",IF(A363=$D$6*12,0,MIN($D$8+IF(A363=$D$10,$D$9,0),C363+F363-D363)))</f>
        <v/>
      </c>
      <c r="F363" s="18">
        <f>IF(A363="","",ROUND(C363*$D$5/12,2))</f>
        <v/>
      </c>
      <c r="G363" s="18">
        <f>IF(A363="","",D363+E363-F363)</f>
        <v/>
      </c>
      <c r="H363" s="18">
        <f>IF(A363="","",MAX(0,ROUND(C363-G363,2)))</f>
        <v/>
      </c>
    </row>
    <row r="364">
      <c r="A364" s="16">
        <f>IF(A363="","",IF(H363&lt;=0.005,"",A363+1))</f>
        <v/>
      </c>
      <c r="B364" s="17">
        <f>IF(A364="","",EDATE($D$7,A364-1))</f>
        <v/>
      </c>
      <c r="C364" s="18">
        <f>IF(A364="","",H363)</f>
        <v/>
      </c>
      <c r="D364" s="18">
        <f>IF(A364="","",IF(A364=$D$6*12,C364+F364,MIN($G$4,C364+F364)))</f>
        <v/>
      </c>
      <c r="E364" s="18">
        <f>IF(A364="","",IF(A364=$D$6*12,0,MIN($D$8+IF(A364=$D$10,$D$9,0),C364+F364-D364)))</f>
        <v/>
      </c>
      <c r="F364" s="18">
        <f>IF(A364="","",ROUND(C364*$D$5/12,2))</f>
        <v/>
      </c>
      <c r="G364" s="18">
        <f>IF(A364="","",D364+E364-F364)</f>
        <v/>
      </c>
      <c r="H364" s="18">
        <f>IF(A364="","",MAX(0,ROUND(C364-G364,2)))</f>
        <v/>
      </c>
    </row>
    <row r="365">
      <c r="A365" s="16">
        <f>IF(A364="","",IF(H364&lt;=0.005,"",A364+1))</f>
        <v/>
      </c>
      <c r="B365" s="17">
        <f>IF(A365="","",EDATE($D$7,A365-1))</f>
        <v/>
      </c>
      <c r="C365" s="18">
        <f>IF(A365="","",H364)</f>
        <v/>
      </c>
      <c r="D365" s="18">
        <f>IF(A365="","",IF(A365=$D$6*12,C365+F365,MIN($G$4,C365+F365)))</f>
        <v/>
      </c>
      <c r="E365" s="18">
        <f>IF(A365="","",IF(A365=$D$6*12,0,MIN($D$8+IF(A365=$D$10,$D$9,0),C365+F365-D365)))</f>
        <v/>
      </c>
      <c r="F365" s="18">
        <f>IF(A365="","",ROUND(C365*$D$5/12,2))</f>
        <v/>
      </c>
      <c r="G365" s="18">
        <f>IF(A365="","",D365+E365-F365)</f>
        <v/>
      </c>
      <c r="H365" s="18">
        <f>IF(A365="","",MAX(0,ROUND(C365-G365,2)))</f>
        <v/>
      </c>
    </row>
    <row r="366">
      <c r="A366" s="16">
        <f>IF(A365="","",IF(H365&lt;=0.005,"",A365+1))</f>
        <v/>
      </c>
      <c r="B366" s="17">
        <f>IF(A366="","",EDATE($D$7,A366-1))</f>
        <v/>
      </c>
      <c r="C366" s="18">
        <f>IF(A366="","",H365)</f>
        <v/>
      </c>
      <c r="D366" s="18">
        <f>IF(A366="","",IF(A366=$D$6*12,C366+F366,MIN($G$4,C366+F366)))</f>
        <v/>
      </c>
      <c r="E366" s="18">
        <f>IF(A366="","",IF(A366=$D$6*12,0,MIN($D$8+IF(A366=$D$10,$D$9,0),C366+F366-D366)))</f>
        <v/>
      </c>
      <c r="F366" s="18">
        <f>IF(A366="","",ROUND(C366*$D$5/12,2))</f>
        <v/>
      </c>
      <c r="G366" s="18">
        <f>IF(A366="","",D366+E366-F366)</f>
        <v/>
      </c>
      <c r="H366" s="18">
        <f>IF(A366="","",MAX(0,ROUND(C366-G366,2)))</f>
        <v/>
      </c>
    </row>
    <row r="367">
      <c r="A367" s="16">
        <f>IF(A366="","",IF(H366&lt;=0.005,"",A366+1))</f>
        <v/>
      </c>
      <c r="B367" s="17">
        <f>IF(A367="","",EDATE($D$7,A367-1))</f>
        <v/>
      </c>
      <c r="C367" s="18">
        <f>IF(A367="","",H366)</f>
        <v/>
      </c>
      <c r="D367" s="18">
        <f>IF(A367="","",IF(A367=$D$6*12,C367+F367,MIN($G$4,C367+F367)))</f>
        <v/>
      </c>
      <c r="E367" s="18">
        <f>IF(A367="","",IF(A367=$D$6*12,0,MIN($D$8+IF(A367=$D$10,$D$9,0),C367+F367-D367)))</f>
        <v/>
      </c>
      <c r="F367" s="18">
        <f>IF(A367="","",ROUND(C367*$D$5/12,2))</f>
        <v/>
      </c>
      <c r="G367" s="18">
        <f>IF(A367="","",D367+E367-F367)</f>
        <v/>
      </c>
      <c r="H367" s="18">
        <f>IF(A367="","",MAX(0,ROUND(C367-G367,2)))</f>
        <v/>
      </c>
    </row>
    <row r="368">
      <c r="A368" s="16">
        <f>IF(A367="","",IF(H367&lt;=0.005,"",A367+1))</f>
        <v/>
      </c>
      <c r="B368" s="17">
        <f>IF(A368="","",EDATE($D$7,A368-1))</f>
        <v/>
      </c>
      <c r="C368" s="18">
        <f>IF(A368="","",H367)</f>
        <v/>
      </c>
      <c r="D368" s="18">
        <f>IF(A368="","",IF(A368=$D$6*12,C368+F368,MIN($G$4,C368+F368)))</f>
        <v/>
      </c>
      <c r="E368" s="18">
        <f>IF(A368="","",IF(A368=$D$6*12,0,MIN($D$8+IF(A368=$D$10,$D$9,0),C368+F368-D368)))</f>
        <v/>
      </c>
      <c r="F368" s="18">
        <f>IF(A368="","",ROUND(C368*$D$5/12,2))</f>
        <v/>
      </c>
      <c r="G368" s="18">
        <f>IF(A368="","",D368+E368-F368)</f>
        <v/>
      </c>
      <c r="H368" s="18">
        <f>IF(A368="","",MAX(0,ROUND(C368-G368,2)))</f>
        <v/>
      </c>
    </row>
    <row r="369">
      <c r="A369" s="16">
        <f>IF(A368="","",IF(H368&lt;=0.005,"",A368+1))</f>
        <v/>
      </c>
      <c r="B369" s="17">
        <f>IF(A369="","",EDATE($D$7,A369-1))</f>
        <v/>
      </c>
      <c r="C369" s="18">
        <f>IF(A369="","",H368)</f>
        <v/>
      </c>
      <c r="D369" s="18">
        <f>IF(A369="","",IF(A369=$D$6*12,C369+F369,MIN($G$4,C369+F369)))</f>
        <v/>
      </c>
      <c r="E369" s="18">
        <f>IF(A369="","",IF(A369=$D$6*12,0,MIN($D$8+IF(A369=$D$10,$D$9,0),C369+F369-D369)))</f>
        <v/>
      </c>
      <c r="F369" s="18">
        <f>IF(A369="","",ROUND(C369*$D$5/12,2))</f>
        <v/>
      </c>
      <c r="G369" s="18">
        <f>IF(A369="","",D369+E369-F369)</f>
        <v/>
      </c>
      <c r="H369" s="18">
        <f>IF(A369="","",MAX(0,ROUND(C369-G369,2)))</f>
        <v/>
      </c>
    </row>
    <row r="370">
      <c r="A370" s="16">
        <f>IF(A369="","",IF(H369&lt;=0.005,"",A369+1))</f>
        <v/>
      </c>
      <c r="B370" s="17">
        <f>IF(A370="","",EDATE($D$7,A370-1))</f>
        <v/>
      </c>
      <c r="C370" s="18">
        <f>IF(A370="","",H369)</f>
        <v/>
      </c>
      <c r="D370" s="18">
        <f>IF(A370="","",IF(A370=$D$6*12,C370+F370,MIN($G$4,C370+F370)))</f>
        <v/>
      </c>
      <c r="E370" s="18">
        <f>IF(A370="","",IF(A370=$D$6*12,0,MIN($D$8+IF(A370=$D$10,$D$9,0),C370+F370-D370)))</f>
        <v/>
      </c>
      <c r="F370" s="18">
        <f>IF(A370="","",ROUND(C370*$D$5/12,2))</f>
        <v/>
      </c>
      <c r="G370" s="18">
        <f>IF(A370="","",D370+E370-F370)</f>
        <v/>
      </c>
      <c r="H370" s="18">
        <f>IF(A370="","",MAX(0,ROUND(C370-G370,2)))</f>
        <v/>
      </c>
    </row>
    <row r="371">
      <c r="A371" s="16">
        <f>IF(A370="","",IF(H370&lt;=0.005,"",A370+1))</f>
        <v/>
      </c>
      <c r="B371" s="17">
        <f>IF(A371="","",EDATE($D$7,A371-1))</f>
        <v/>
      </c>
      <c r="C371" s="18">
        <f>IF(A371="","",H370)</f>
        <v/>
      </c>
      <c r="D371" s="18">
        <f>IF(A371="","",IF(A371=$D$6*12,C371+F371,MIN($G$4,C371+F371)))</f>
        <v/>
      </c>
      <c r="E371" s="18">
        <f>IF(A371="","",IF(A371=$D$6*12,0,MIN($D$8+IF(A371=$D$10,$D$9,0),C371+F371-D371)))</f>
        <v/>
      </c>
      <c r="F371" s="18">
        <f>IF(A371="","",ROUND(C371*$D$5/12,2))</f>
        <v/>
      </c>
      <c r="G371" s="18">
        <f>IF(A371="","",D371+E371-F371)</f>
        <v/>
      </c>
      <c r="H371" s="18">
        <f>IF(A371="","",MAX(0,ROUND(C371-G371,2)))</f>
        <v/>
      </c>
    </row>
    <row r="372">
      <c r="A372" s="16">
        <f>IF(A371="","",IF(H371&lt;=0.005,"",A371+1))</f>
        <v/>
      </c>
      <c r="B372" s="17">
        <f>IF(A372="","",EDATE($D$7,A372-1))</f>
        <v/>
      </c>
      <c r="C372" s="18">
        <f>IF(A372="","",H371)</f>
        <v/>
      </c>
      <c r="D372" s="18">
        <f>IF(A372="","",IF(A372=$D$6*12,C372+F372,MIN($G$4,C372+F372)))</f>
        <v/>
      </c>
      <c r="E372" s="18">
        <f>IF(A372="","",IF(A372=$D$6*12,0,MIN($D$8+IF(A372=$D$10,$D$9,0),C372+F372-D372)))</f>
        <v/>
      </c>
      <c r="F372" s="18">
        <f>IF(A372="","",ROUND(C372*$D$5/12,2))</f>
        <v/>
      </c>
      <c r="G372" s="18">
        <f>IF(A372="","",D372+E372-F372)</f>
        <v/>
      </c>
      <c r="H372" s="18">
        <f>IF(A372="","",MAX(0,ROUND(C372-G372,2)))</f>
        <v/>
      </c>
    </row>
    <row r="373">
      <c r="A373" s="16">
        <f>IF(A372="","",IF(H372&lt;=0.005,"",A372+1))</f>
        <v/>
      </c>
      <c r="B373" s="17">
        <f>IF(A373="","",EDATE($D$7,A373-1))</f>
        <v/>
      </c>
      <c r="C373" s="18">
        <f>IF(A373="","",H372)</f>
        <v/>
      </c>
      <c r="D373" s="18">
        <f>IF(A373="","",IF(A373=$D$6*12,C373+F373,MIN($G$4,C373+F373)))</f>
        <v/>
      </c>
      <c r="E373" s="18">
        <f>IF(A373="","",IF(A373=$D$6*12,0,MIN($D$8+IF(A373=$D$10,$D$9,0),C373+F373-D373)))</f>
        <v/>
      </c>
      <c r="F373" s="18">
        <f>IF(A373="","",ROUND(C373*$D$5/12,2))</f>
        <v/>
      </c>
      <c r="G373" s="18">
        <f>IF(A373="","",D373+E373-F373)</f>
        <v/>
      </c>
      <c r="H373" s="18">
        <f>IF(A373="","",MAX(0,ROUND(C373-G373,2)))</f>
        <v/>
      </c>
    </row>
    <row r="374">
      <c r="A374" s="16">
        <f>IF(A373="","",IF(H373&lt;=0.005,"",A373+1))</f>
        <v/>
      </c>
      <c r="B374" s="17">
        <f>IF(A374="","",EDATE($D$7,A374-1))</f>
        <v/>
      </c>
      <c r="C374" s="18">
        <f>IF(A374="","",H373)</f>
        <v/>
      </c>
      <c r="D374" s="18">
        <f>IF(A374="","",IF(A374=$D$6*12,C374+F374,MIN($G$4,C374+F374)))</f>
        <v/>
      </c>
      <c r="E374" s="18">
        <f>IF(A374="","",IF(A374=$D$6*12,0,MIN($D$8+IF(A374=$D$10,$D$9,0),C374+F374-D374)))</f>
        <v/>
      </c>
      <c r="F374" s="18">
        <f>IF(A374="","",ROUND(C374*$D$5/12,2))</f>
        <v/>
      </c>
      <c r="G374" s="18">
        <f>IF(A374="","",D374+E374-F374)</f>
        <v/>
      </c>
      <c r="H374" s="18">
        <f>IF(A374="","",MAX(0,ROUND(C374-G374,2)))</f>
        <v/>
      </c>
    </row>
    <row r="375">
      <c r="A375" s="16">
        <f>IF(A374="","",IF(H374&lt;=0.005,"",A374+1))</f>
        <v/>
      </c>
      <c r="B375" s="17">
        <f>IF(A375="","",EDATE($D$7,A375-1))</f>
        <v/>
      </c>
      <c r="C375" s="18">
        <f>IF(A375="","",H374)</f>
        <v/>
      </c>
      <c r="D375" s="18">
        <f>IF(A375="","",IF(A375=$D$6*12,C375+F375,MIN($G$4,C375+F375)))</f>
        <v/>
      </c>
      <c r="E375" s="18">
        <f>IF(A375="","",IF(A375=$D$6*12,0,MIN($D$8+IF(A375=$D$10,$D$9,0),C375+F375-D375)))</f>
        <v/>
      </c>
      <c r="F375" s="18">
        <f>IF(A375="","",ROUND(C375*$D$5/12,2))</f>
        <v/>
      </c>
      <c r="G375" s="18">
        <f>IF(A375="","",D375+E375-F375)</f>
        <v/>
      </c>
      <c r="H375" s="18">
        <f>IF(A375="","",MAX(0,ROUND(C375-G375,2)))</f>
        <v/>
      </c>
    </row>
  </sheetData>
  <mergeCells count="24">
    <mergeCell ref="E5:F5"/>
    <mergeCell ref="A1:H1"/>
    <mergeCell ref="G8:H8"/>
    <mergeCell ref="E8:F8"/>
    <mergeCell ref="E4:F4"/>
    <mergeCell ref="G9:H9"/>
    <mergeCell ref="A5:C5"/>
    <mergeCell ref="E10:F10"/>
    <mergeCell ref="G7:H7"/>
    <mergeCell ref="A8:C8"/>
    <mergeCell ref="G10:H10"/>
    <mergeCell ref="G6:H6"/>
    <mergeCell ref="A4:C4"/>
    <mergeCell ref="E9:F9"/>
    <mergeCell ref="A10:C10"/>
    <mergeCell ref="E6:F6"/>
    <mergeCell ref="A2:H2"/>
    <mergeCell ref="G5:H5"/>
    <mergeCell ref="A9:C9"/>
    <mergeCell ref="G4:H4"/>
    <mergeCell ref="E7:F7"/>
    <mergeCell ref="A6:C6"/>
    <mergeCell ref="A13:H13"/>
    <mergeCell ref="A7:C7"/>
  </mergeCells>
  <conditionalFormatting sqref="A16:H375">
    <cfRule type="expression" priority="1" dxfId="0">
      <formula>$A16=$D$10</formula>
    </cfRule>
    <cfRule type="expression" priority="2" dxfId="1">
      <formula>AND($A16&lt;&gt;"",MOD($A16,2)=0)</formula>
    </cfRule>
  </conditionalFormatting>
  <printOptions horizontalCentered="1"/>
  <pageMargins left="0.4" right="0.4" top="0.4" bottom="0.4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2026-10-24T03:12:30Z</dcterms:created>
  <dcterms:modified xmlns:dcterms="http://purl.org/dc/terms/" xmlns:xsi="http://www.w3.org/2001/XMLSchema-instance" xsi:type="dcterms:W3CDTF">2026-10-24T03:12:30Z</dcterms:modified>
</cp:coreProperties>
</file>