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gnment Tracker" sheetId="1" state="visible" r:id="rId1"/>
  </sheets>
  <definedNames>
    <definedName name="_xlnm.Print_Area" localSheetId="0">'Assignment Tracker'!$A$1:$M$21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"/>
    <numFmt numFmtId="166" formatCode="0;&quot;Late&quot;;0"/>
    <numFmt numFmtId="167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5B2C83"/>
      <sz val="18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  <font>
      <name val="Calibri"/>
      <i val="1"/>
      <color rgb="00757575"/>
      <sz val="9"/>
    </font>
  </fonts>
  <fills count="4">
    <fill>
      <patternFill/>
    </fill>
    <fill>
      <patternFill patternType="gray125"/>
    </fill>
    <fill>
      <patternFill patternType="solid">
        <fgColor rgb="005B2C83"/>
        <bgColor rgb="005B2C83"/>
      </patternFill>
    </fill>
    <fill>
      <patternFill patternType="solid">
        <fgColor rgb="00EDE7F6"/>
        <bgColor rgb="00EDE7F6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165" fontId="3" fillId="0" borderId="1" applyAlignment="1" pivotButton="0" quotePrefix="0" xfId="0">
      <alignment horizontal="center" vertical="center"/>
    </xf>
    <xf numFmtId="166" fontId="2" fillId="0" borderId="1" applyAlignment="1" pivotButton="0" quotePrefix="0" xfId="0">
      <alignment horizontal="center" vertical="center"/>
    </xf>
    <xf numFmtId="9" fontId="3" fillId="0" borderId="1" applyAlignment="1" pivotButton="0" quotePrefix="0" xfId="0">
      <alignment horizontal="center" vertical="center"/>
    </xf>
    <xf numFmtId="167" fontId="3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center"/>
    </xf>
    <xf numFmtId="167" fontId="2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center"/>
    </xf>
    <xf numFmtId="0" fontId="3" fillId="3" borderId="1" applyAlignment="1" pivotButton="0" quotePrefix="0" xfId="0">
      <alignment horizontal="center" vertical="center"/>
    </xf>
    <xf numFmtId="165" fontId="3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9" fontId="3" fillId="3" borderId="1" applyAlignment="1" pivotButton="0" quotePrefix="0" xfId="0">
      <alignment horizontal="center" vertical="center"/>
    </xf>
    <xf numFmtId="167" fontId="3" fillId="3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9" fontId="2" fillId="0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dxfs count="4">
    <dxf>
      <font>
        <b val="1"/>
        <color rgb="00006100"/>
      </font>
      <fill>
        <patternFill patternType="solid">
          <fgColor rgb="00C6EFCE"/>
          <bgColor rgb="00C6EFCE"/>
        </patternFill>
      </fill>
    </dxf>
    <dxf>
      <font>
        <b val="1"/>
        <color rgb="009C5700"/>
      </font>
      <fill>
        <patternFill patternType="solid">
          <fgColor rgb="00FFEB9C"/>
          <bgColor rgb="00FFEB9C"/>
        </patternFill>
      </fill>
    </dxf>
    <dxf>
      <font>
        <b val="1"/>
        <color rgb="00595959"/>
      </font>
      <fill>
        <patternFill patternType="solid">
          <fgColor rgb="00F2F2F2"/>
          <bgColor rgb="00F2F2F2"/>
        </patternFill>
      </fill>
    </dxf>
    <dxf>
      <font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showGridLines="0"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2" customWidth="1" min="3" max="3"/>
    <col width="11" customWidth="1" min="4" max="4"/>
    <col width="9" customWidth="1" min="5" max="5"/>
    <col width="13" customWidth="1" min="6" max="6"/>
    <col width="9" customWidth="1" min="7" max="7"/>
    <col width="9" customWidth="1" min="8" max="8"/>
    <col width="10" customWidth="1" min="9" max="9"/>
    <col width="3" customWidth="1" min="10" max="10"/>
    <col width="14" customWidth="1" min="11" max="11"/>
    <col width="10" customWidth="1" min="12" max="12"/>
    <col width="10" customWidth="1" min="13" max="13"/>
  </cols>
  <sheetData>
    <row r="1">
      <c r="A1" s="1" t="inlineStr">
        <is>
          <t>ASSIGNMENT TRACKER WITH GRADES</t>
        </is>
      </c>
    </row>
    <row r="2">
      <c r="A2" s="2" t="inlineStr">
        <is>
          <t>Student:</t>
        </is>
      </c>
      <c r="B2" s="3" t="inlineStr">
        <is>
          <t>Maya Rodriguez</t>
        </is>
      </c>
      <c r="D2" s="2" t="inlineStr">
        <is>
          <t>Term:</t>
        </is>
      </c>
      <c r="E2" s="3" t="inlineStr">
        <is>
          <t>Fall 2026</t>
        </is>
      </c>
    </row>
    <row r="4" ht="30" customHeight="1">
      <c r="A4" s="4" t="inlineStr">
        <is>
          <t>Course</t>
        </is>
      </c>
      <c r="B4" s="4" t="inlineStr">
        <is>
          <t>Assignment</t>
        </is>
      </c>
      <c r="C4" s="4" t="inlineStr">
        <is>
          <t>Type</t>
        </is>
      </c>
      <c r="D4" s="4" t="inlineStr">
        <is>
          <t>Due Date</t>
        </is>
      </c>
      <c r="E4" s="4" t="inlineStr">
        <is>
          <t>Days Left</t>
        </is>
      </c>
      <c r="F4" s="4" t="inlineStr">
        <is>
          <t>Status</t>
        </is>
      </c>
      <c r="G4" s="4" t="inlineStr">
        <is>
          <t>Weight</t>
        </is>
      </c>
      <c r="H4" s="4" t="inlineStr">
        <is>
          <t>Score</t>
        </is>
      </c>
      <c r="I4" s="4" t="inlineStr">
        <is>
          <t>Weighted</t>
        </is>
      </c>
      <c r="K4" s="4" t="inlineStr">
        <is>
          <t>Course</t>
        </is>
      </c>
      <c r="L4" s="4" t="inlineStr">
        <is>
          <t>Graded Weight</t>
        </is>
      </c>
      <c r="M4" s="4" t="inlineStr">
        <is>
          <t>Current Grade</t>
        </is>
      </c>
    </row>
    <row r="5">
      <c r="A5" s="3" t="inlineStr">
        <is>
          <t>Biology 101</t>
        </is>
      </c>
      <c r="B5" s="3" t="inlineStr">
        <is>
          <t>Lab report: cell division</t>
        </is>
      </c>
      <c r="C5" s="5" t="inlineStr">
        <is>
          <t>Lab</t>
        </is>
      </c>
      <c r="D5" s="6" t="n">
        <v>46332</v>
      </c>
      <c r="E5" s="7">
        <f>IF(OR(D5="",F5="Submitted",F5="Graded"),"",D5-TODAY())</f>
        <v/>
      </c>
      <c r="F5" s="5" t="inlineStr">
        <is>
          <t>Graded</t>
        </is>
      </c>
      <c r="G5" s="8" t="n">
        <v>0.1</v>
      </c>
      <c r="H5" s="8" t="n">
        <v>0.92</v>
      </c>
      <c r="I5" s="9">
        <f>IF(H5="","",G5*H5)</f>
        <v/>
      </c>
      <c r="K5" s="10" t="inlineStr">
        <is>
          <t>Biology 101</t>
        </is>
      </c>
      <c r="L5" s="8">
        <f>SUMIFS($G$5:$G$19,$A$5:$A$19,K5,$H$5:$H$19,"&lt;&gt;")</f>
        <v/>
      </c>
      <c r="M5" s="11">
        <f>IFERROR(SUMIFS($I$5:$I$19,$A$5:$A$19,K5)/L5,"-")</f>
        <v/>
      </c>
    </row>
    <row r="6">
      <c r="A6" s="12" t="inlineStr">
        <is>
          <t>Biology 101</t>
        </is>
      </c>
      <c r="B6" s="12" t="inlineStr">
        <is>
          <t>Midterm exam</t>
        </is>
      </c>
      <c r="C6" s="13" t="inlineStr">
        <is>
          <t>Exam</t>
        </is>
      </c>
      <c r="D6" s="14" t="n">
        <v>46339</v>
      </c>
      <c r="E6" s="15">
        <f>IF(OR(D6="",F6="Submitted",F6="Graded"),"",D6-TODAY())</f>
        <v/>
      </c>
      <c r="F6" s="13" t="inlineStr">
        <is>
          <t>Graded</t>
        </is>
      </c>
      <c r="G6" s="16" t="n">
        <v>0.25</v>
      </c>
      <c r="H6" s="16" t="n">
        <v>0.84</v>
      </c>
      <c r="I6" s="17">
        <f>IF(H6="","",G6*H6)</f>
        <v/>
      </c>
      <c r="K6" s="10" t="inlineStr">
        <is>
          <t>English Comp</t>
        </is>
      </c>
      <c r="L6" s="8">
        <f>SUMIFS($G$5:$G$19,$A$5:$A$19,K6,$H$5:$H$19,"&lt;&gt;")</f>
        <v/>
      </c>
      <c r="M6" s="11">
        <f>IFERROR(SUMIFS($I$5:$I$19,$A$5:$A$19,K6)/L6,"-")</f>
        <v/>
      </c>
    </row>
    <row r="7">
      <c r="A7" s="3" t="inlineStr">
        <is>
          <t>Biology 101</t>
        </is>
      </c>
      <c r="B7" s="3" t="inlineStr">
        <is>
          <t>Research poster</t>
        </is>
      </c>
      <c r="C7" s="5" t="inlineStr">
        <is>
          <t>Project</t>
        </is>
      </c>
      <c r="D7" s="6" t="n">
        <v>46360</v>
      </c>
      <c r="E7" s="7">
        <f>IF(OR(D7="",F7="Submitted",F7="Graded"),"",D7-TODAY())</f>
        <v/>
      </c>
      <c r="F7" s="5" t="inlineStr">
        <is>
          <t>In Progress</t>
        </is>
      </c>
      <c r="G7" s="8" t="n">
        <v>0.2</v>
      </c>
      <c r="H7" s="8" t="n"/>
      <c r="I7" s="9">
        <f>IF(H7="","",G7*H7)</f>
        <v/>
      </c>
      <c r="K7" s="10" t="inlineStr">
        <is>
          <t>Statistics</t>
        </is>
      </c>
      <c r="L7" s="8">
        <f>SUMIFS($G$5:$G$19,$A$5:$A$19,K7,$H$5:$H$19,"&lt;&gt;")</f>
        <v/>
      </c>
      <c r="M7" s="11">
        <f>IFERROR(SUMIFS($I$5:$I$19,$A$5:$A$19,K7)/L7,"-")</f>
        <v/>
      </c>
    </row>
    <row r="8">
      <c r="A8" s="12" t="inlineStr">
        <is>
          <t>English Comp</t>
        </is>
      </c>
      <c r="B8" s="12" t="inlineStr">
        <is>
          <t>Argument essay draft</t>
        </is>
      </c>
      <c r="C8" s="13" t="inlineStr">
        <is>
          <t>Essay</t>
        </is>
      </c>
      <c r="D8" s="14" t="n">
        <v>46335</v>
      </c>
      <c r="E8" s="15">
        <f>IF(OR(D8="",F8="Submitted",F8="Graded"),"",D8-TODAY())</f>
        <v/>
      </c>
      <c r="F8" s="13" t="inlineStr">
        <is>
          <t>Graded</t>
        </is>
      </c>
      <c r="G8" s="16" t="n">
        <v>0.15</v>
      </c>
      <c r="H8" s="16" t="n">
        <v>0.88</v>
      </c>
      <c r="I8" s="17">
        <f>IF(H8="","",G8*H8)</f>
        <v/>
      </c>
      <c r="K8" s="10" t="inlineStr">
        <is>
          <t>History 210</t>
        </is>
      </c>
      <c r="L8" s="8">
        <f>SUMIFS($G$5:$G$19,$A$5:$A$19,K8,$H$5:$H$19,"&lt;&gt;")</f>
        <v/>
      </c>
      <c r="M8" s="11">
        <f>IFERROR(SUMIFS($I$5:$I$19,$A$5:$A$19,K8)/L8,"-")</f>
        <v/>
      </c>
    </row>
    <row r="9">
      <c r="A9" s="3" t="inlineStr">
        <is>
          <t>English Comp</t>
        </is>
      </c>
      <c r="B9" s="3" t="inlineStr">
        <is>
          <t>Final argument essay</t>
        </is>
      </c>
      <c r="C9" s="5" t="inlineStr">
        <is>
          <t>Essay</t>
        </is>
      </c>
      <c r="D9" s="6" t="n">
        <v>46363</v>
      </c>
      <c r="E9" s="7">
        <f>IF(OR(D9="",F9="Submitted",F9="Graded"),"",D9-TODAY())</f>
        <v/>
      </c>
      <c r="F9" s="5" t="inlineStr">
        <is>
          <t>Not Started</t>
        </is>
      </c>
      <c r="G9" s="8" t="n">
        <v>0.3</v>
      </c>
      <c r="H9" s="8" t="n"/>
      <c r="I9" s="9">
        <f>IF(H9="","",G9*H9)</f>
        <v/>
      </c>
    </row>
    <row r="10">
      <c r="A10" s="12" t="inlineStr">
        <is>
          <t>English Comp</t>
        </is>
      </c>
      <c r="B10" s="12" t="inlineStr">
        <is>
          <t>Weekly reading quiz 6</t>
        </is>
      </c>
      <c r="C10" s="13" t="inlineStr">
        <is>
          <t>Quiz</t>
        </is>
      </c>
      <c r="D10" s="14" t="n">
        <v>46346</v>
      </c>
      <c r="E10" s="15">
        <f>IF(OR(D10="",F10="Submitted",F10="Graded"),"",D10-TODAY())</f>
        <v/>
      </c>
      <c r="F10" s="13" t="inlineStr">
        <is>
          <t>Submitted</t>
        </is>
      </c>
      <c r="G10" s="16" t="n">
        <v>0.05</v>
      </c>
      <c r="H10" s="16" t="n"/>
      <c r="I10" s="17">
        <f>IF(H10="","",G10*H10)</f>
        <v/>
      </c>
      <c r="K10" s="10" t="inlineStr">
        <is>
          <t>Assignments</t>
        </is>
      </c>
      <c r="L10" s="18">
        <f>COUNTA(B5:B19)</f>
        <v/>
      </c>
    </row>
    <row r="11">
      <c r="A11" s="3" t="inlineStr">
        <is>
          <t>Statistics</t>
        </is>
      </c>
      <c r="B11" s="3" t="inlineStr">
        <is>
          <t>Problem set 5</t>
        </is>
      </c>
      <c r="C11" s="5" t="inlineStr">
        <is>
          <t>Homework</t>
        </is>
      </c>
      <c r="D11" s="6" t="n">
        <v>46344</v>
      </c>
      <c r="E11" s="7">
        <f>IF(OR(D11="",F11="Submitted",F11="Graded"),"",D11-TODAY())</f>
        <v/>
      </c>
      <c r="F11" s="5" t="inlineStr">
        <is>
          <t>Graded</t>
        </is>
      </c>
      <c r="G11" s="8" t="n">
        <v>0.1</v>
      </c>
      <c r="H11" s="8" t="n">
        <v>0.95</v>
      </c>
      <c r="I11" s="9">
        <f>IF(H11="","",G11*H11)</f>
        <v/>
      </c>
      <c r="K11" s="10" t="inlineStr">
        <is>
          <t>Completed</t>
        </is>
      </c>
      <c r="L11" s="18">
        <f>COUNTIF(F5:F19,"Submitted")+COUNTIF(F5:F19,"Graded")</f>
        <v/>
      </c>
    </row>
    <row r="12">
      <c r="A12" s="12" t="inlineStr">
        <is>
          <t>Statistics</t>
        </is>
      </c>
      <c r="B12" s="12" t="inlineStr">
        <is>
          <t>Group survey project</t>
        </is>
      </c>
      <c r="C12" s="13" t="inlineStr">
        <is>
          <t>Project</t>
        </is>
      </c>
      <c r="D12" s="14" t="n">
        <v>46358</v>
      </c>
      <c r="E12" s="15">
        <f>IF(OR(D12="",F12="Submitted",F12="Graded"),"",D12-TODAY())</f>
        <v/>
      </c>
      <c r="F12" s="13" t="inlineStr">
        <is>
          <t>In Progress</t>
        </is>
      </c>
      <c r="G12" s="16" t="n">
        <v>0.25</v>
      </c>
      <c r="H12" s="16" t="n"/>
      <c r="I12" s="17">
        <f>IF(H12="","",G12*H12)</f>
        <v/>
      </c>
      <c r="K12" s="10" t="inlineStr">
        <is>
          <t>Due in 7 days</t>
        </is>
      </c>
      <c r="L12" s="18">
        <f>COUNTIFS(E5:E19,"&gt;=0",E5:E19,"&lt;=7")</f>
        <v/>
      </c>
    </row>
    <row r="13">
      <c r="A13" s="3" t="inlineStr">
        <is>
          <t>Statistics</t>
        </is>
      </c>
      <c r="B13" s="3" t="inlineStr">
        <is>
          <t>Final exam</t>
        </is>
      </c>
      <c r="C13" s="5" t="inlineStr">
        <is>
          <t>Exam</t>
        </is>
      </c>
      <c r="D13" s="6" t="n">
        <v>46371</v>
      </c>
      <c r="E13" s="7">
        <f>IF(OR(D13="",F13="Submitted",F13="Graded"),"",D13-TODAY())</f>
        <v/>
      </c>
      <c r="F13" s="5" t="inlineStr">
        <is>
          <t>Not Started</t>
        </is>
      </c>
      <c r="G13" s="8" t="n">
        <v>0.35</v>
      </c>
      <c r="H13" s="8" t="n"/>
      <c r="I13" s="9">
        <f>IF(H13="","",G13*H13)</f>
        <v/>
      </c>
      <c r="K13" s="10" t="inlineStr">
        <is>
          <t>Progress</t>
        </is>
      </c>
      <c r="L13" s="19">
        <f>IFERROR(L11/L10,0)</f>
        <v/>
      </c>
    </row>
    <row r="14">
      <c r="A14" s="12" t="inlineStr">
        <is>
          <t>History 210</t>
        </is>
      </c>
      <c r="B14" s="12" t="inlineStr">
        <is>
          <t>Primary source analysis</t>
        </is>
      </c>
      <c r="C14" s="13" t="inlineStr">
        <is>
          <t>Essay</t>
        </is>
      </c>
      <c r="D14" s="14" t="n">
        <v>46350</v>
      </c>
      <c r="E14" s="15">
        <f>IF(OR(D14="",F14="Submitted",F14="Graded"),"",D14-TODAY())</f>
        <v/>
      </c>
      <c r="F14" s="13" t="inlineStr">
        <is>
          <t>Not Started</t>
        </is>
      </c>
      <c r="G14" s="16" t="n">
        <v>0.2</v>
      </c>
      <c r="H14" s="16" t="n"/>
      <c r="I14" s="17">
        <f>IF(H14="","",G14*H14)</f>
        <v/>
      </c>
    </row>
    <row r="15">
      <c r="A15" s="3" t="n"/>
      <c r="B15" s="3" t="n"/>
      <c r="C15" s="5" t="n"/>
      <c r="D15" s="6" t="n"/>
      <c r="E15" s="7">
        <f>IF(OR(D15="",F15="Submitted",F15="Graded"),"",D15-TODAY())</f>
        <v/>
      </c>
      <c r="F15" s="5" t="n"/>
      <c r="G15" s="8" t="n"/>
      <c r="H15" s="8" t="n"/>
      <c r="I15" s="9">
        <f>IF(H15="","",G15*H15)</f>
        <v/>
      </c>
    </row>
    <row r="16">
      <c r="A16" s="12" t="n"/>
      <c r="B16" s="12" t="n"/>
      <c r="C16" s="13" t="n"/>
      <c r="D16" s="14" t="n"/>
      <c r="E16" s="15">
        <f>IF(OR(D16="",F16="Submitted",F16="Graded"),"",D16-TODAY())</f>
        <v/>
      </c>
      <c r="F16" s="13" t="n"/>
      <c r="G16" s="16" t="n"/>
      <c r="H16" s="16" t="n"/>
      <c r="I16" s="17">
        <f>IF(H16="","",G16*H16)</f>
        <v/>
      </c>
    </row>
    <row r="17">
      <c r="A17" s="3" t="n"/>
      <c r="B17" s="3" t="n"/>
      <c r="C17" s="5" t="n"/>
      <c r="D17" s="6" t="n"/>
      <c r="E17" s="7">
        <f>IF(OR(D17="",F17="Submitted",F17="Graded"),"",D17-TODAY())</f>
        <v/>
      </c>
      <c r="F17" s="5" t="n"/>
      <c r="G17" s="8" t="n"/>
      <c r="H17" s="8" t="n"/>
      <c r="I17" s="9">
        <f>IF(H17="","",G17*H17)</f>
        <v/>
      </c>
    </row>
    <row r="18">
      <c r="A18" s="12" t="n"/>
      <c r="B18" s="12" t="n"/>
      <c r="C18" s="13" t="n"/>
      <c r="D18" s="14" t="n"/>
      <c r="E18" s="15">
        <f>IF(OR(D18="",F18="Submitted",F18="Graded"),"",D18-TODAY())</f>
        <v/>
      </c>
      <c r="F18" s="13" t="n"/>
      <c r="G18" s="16" t="n"/>
      <c r="H18" s="16" t="n"/>
      <c r="I18" s="17">
        <f>IF(H18="","",G18*H18)</f>
        <v/>
      </c>
    </row>
    <row r="19">
      <c r="A19" s="3" t="n"/>
      <c r="B19" s="3" t="n"/>
      <c r="C19" s="5" t="n"/>
      <c r="D19" s="6" t="n"/>
      <c r="E19" s="7">
        <f>IF(OR(D19="",F19="Submitted",F19="Graded"),"",D19-TODAY())</f>
        <v/>
      </c>
      <c r="F19" s="5" t="n"/>
      <c r="G19" s="8" t="n"/>
      <c r="H19" s="8" t="n"/>
      <c r="I19" s="9">
        <f>IF(H19="","",G19*H19)</f>
        <v/>
      </c>
    </row>
    <row r="21">
      <c r="A21" s="20" t="inlineStr">
        <is>
          <t>Current grade = weighted score of graded work only. Days Left turns red when an assignment is due within 3 days.</t>
        </is>
      </c>
    </row>
  </sheetData>
  <mergeCells count="2">
    <mergeCell ref="E2:F2"/>
    <mergeCell ref="A1:M1"/>
  </mergeCells>
  <conditionalFormatting sqref="F5:F19">
    <cfRule type="expression" priority="1" dxfId="0">
      <formula>F5="Graded"</formula>
    </cfRule>
    <cfRule type="expression" priority="2" dxfId="1">
      <formula>F5="In Progress"</formula>
    </cfRule>
    <cfRule type="expression" priority="3" dxfId="2">
      <formula>F5="Not Started"</formula>
    </cfRule>
  </conditionalFormatting>
  <conditionalFormatting sqref="E5:E19">
    <cfRule type="expression" priority="4" dxfId="3">
      <formula>AND(ISNUMBER(E5),E5&lt;=3)</formula>
    </cfRule>
  </conditionalFormatting>
  <conditionalFormatting sqref="M5:M8">
    <cfRule type="expression" priority="5" dxfId="3">
      <formula>AND(ISNUMBER(M5),M5&lt;0.7)</formula>
    </cfRule>
    <cfRule type="expression" priority="6" dxfId="0">
      <formula>AND(ISNUMBER(M5),M5&gt;=0.9)</formula>
    </cfRule>
  </conditionalFormatting>
  <dataValidations count="2">
    <dataValidation sqref="F5:F19" showDropDown="0" showInputMessage="0" showErrorMessage="0" allowBlank="1" type="list">
      <formula1>"Not Started,In Progress,Submitted,Graded"</formula1>
    </dataValidation>
    <dataValidation sqref="C5:C19" showDropDown="0" showInputMessage="0" showErrorMessage="0" allowBlank="1" type="list">
      <formula1>"Homework,Quiz,Essay,Lab,Project,Exam"</formula1>
    </dataValidation>
  </dataValidations>
  <printOptions horizontalCentered="1"/>
  <pageMargins left="0.4" right="0.4" top="0.4" bottom="0.4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2026-10-23T12:37:15Z</dcterms:created>
  <dcterms:modified xmlns:dcterms="http://purl.org/dc/terms/" xmlns:xsi="http://www.w3.org/2001/XMLSchema-instance" xsi:type="dcterms:W3CDTF">2026-10-23T12:37:15Z</dcterms:modified>
</cp:coreProperties>
</file>