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 Lo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yyyy-mm-dd"/>
    <numFmt numFmtId="166" formatCode="mmm d, yyyy"/>
    <numFmt numFmtId="167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7B1FA2"/>
      <sz val="20"/>
    </font>
    <font>
      <name val="Calibri"/>
      <i val="1"/>
      <color rgb="00595959"/>
      <sz val="9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color rgb="00262626"/>
      <sz val="10"/>
    </font>
  </fonts>
  <fills count="6">
    <fill>
      <patternFill/>
    </fill>
    <fill>
      <patternFill patternType="gray125"/>
    </fill>
    <fill>
      <patternFill patternType="solid">
        <fgColor rgb="00F3E5F5"/>
        <bgColor rgb="00F3E5F5"/>
      </patternFill>
    </fill>
    <fill>
      <patternFill patternType="solid">
        <fgColor rgb="00FFF2CC"/>
        <bgColor rgb="00FFF2CC"/>
      </patternFill>
    </fill>
    <fill>
      <patternFill patternType="solid">
        <fgColor rgb="00E2EFDA"/>
        <bgColor rgb="00E2EFDA"/>
      </patternFill>
    </fill>
    <fill>
      <patternFill patternType="solid">
        <fgColor rgb="007B1FA2"/>
        <bgColor rgb="007B1FA2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164" fontId="4" fillId="3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 indent="1"/>
    </xf>
    <xf numFmtId="0" fontId="0" fillId="0" borderId="1" pivotButton="0" quotePrefix="0" xfId="0"/>
    <xf numFmtId="164" fontId="4" fillId="4" borderId="1" applyAlignment="1" pivotButton="0" quotePrefix="0" xfId="0">
      <alignment horizontal="right" vertical="center"/>
    </xf>
    <xf numFmtId="10" fontId="4" fillId="3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indent="1"/>
    </xf>
    <xf numFmtId="166" fontId="4" fillId="3" borderId="1" applyAlignment="1" pivotButton="0" quotePrefix="0" xfId="0">
      <alignment horizontal="right" vertical="center"/>
    </xf>
    <xf numFmtId="0" fontId="5" fillId="5" borderId="0" applyAlignment="1" pivotButton="0" quotePrefix="0" xfId="0">
      <alignment vertical="center"/>
    </xf>
    <xf numFmtId="0" fontId="6" fillId="5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vertical="center"/>
    </xf>
  </cellXfs>
  <cellStyles count="1">
    <cellStyle name="Normal" xfId="0" builtinId="0" hidden="0"/>
  </cellStyles>
  <dxfs count="1">
    <dxf>
      <fill>
        <patternFill patternType="solid">
          <fgColor rgb="00FAF2FB"/>
          <bgColor rgb="00FAF2F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5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6" customWidth="1" min="3" max="3"/>
    <col width="14" customWidth="1" min="4" max="4"/>
    <col width="14" customWidth="1" min="5" max="5"/>
    <col width="14" customWidth="1" min="6" max="6"/>
    <col width="16" customWidth="1" min="7" max="7"/>
  </cols>
  <sheetData>
    <row r="1">
      <c r="A1" s="1" t="inlineStr">
        <is>
          <t>CAR LOAN AMORTIZATION SCHEDULE</t>
        </is>
      </c>
    </row>
    <row r="2">
      <c r="A2" s="2" t="inlineStr">
        <is>
          <t>Enter the price, trade-in, down payment, sales tax and loan terms. The loan amount is calculated for you.</t>
        </is>
      </c>
    </row>
    <row r="4">
      <c r="A4" s="3" t="inlineStr">
        <is>
          <t>Vehicle price</t>
        </is>
      </c>
      <c r="D4" s="4" t="n">
        <v>32500</v>
      </c>
      <c r="E4" s="5" t="inlineStr">
        <is>
          <t>Amount financed</t>
        </is>
      </c>
      <c r="F4" s="6" t="n"/>
      <c r="G4" s="7">
        <f>(D4-D5)*(1+D7)+D8-D6</f>
        <v/>
      </c>
    </row>
    <row r="5">
      <c r="A5" s="3" t="inlineStr">
        <is>
          <t>Trade-in value</t>
        </is>
      </c>
      <c r="D5" s="4" t="n">
        <v>4000</v>
      </c>
      <c r="E5" s="5" t="inlineStr">
        <is>
          <t>Monthly payment</t>
        </is>
      </c>
      <c r="F5" s="6" t="n"/>
      <c r="G5" s="7">
        <f>ROUND(PMT(D9/12,D10,-G4),2)</f>
        <v/>
      </c>
    </row>
    <row r="6">
      <c r="A6" s="3" t="inlineStr">
        <is>
          <t>Down payment</t>
        </is>
      </c>
      <c r="D6" s="4" t="n">
        <v>3000</v>
      </c>
      <c r="E6" s="5" t="inlineStr">
        <is>
          <t>Total interest</t>
        </is>
      </c>
      <c r="F6" s="6" t="n"/>
      <c r="G6" s="7">
        <f>SUM(F16:F105)</f>
        <v/>
      </c>
    </row>
    <row r="7">
      <c r="A7" s="3" t="inlineStr">
        <is>
          <t>Sales tax rate</t>
        </is>
      </c>
      <c r="D7" s="8" t="n">
        <v>0.07000000000000001</v>
      </c>
      <c r="E7" s="5" t="inlineStr">
        <is>
          <t>Total of payments</t>
        </is>
      </c>
      <c r="F7" s="6" t="n"/>
      <c r="G7" s="7">
        <f>G4+G6</f>
        <v/>
      </c>
    </row>
    <row r="8">
      <c r="A8" s="3" t="inlineStr">
        <is>
          <t>Title, registration and fees</t>
        </is>
      </c>
      <c r="D8" s="4" t="n">
        <v>650</v>
      </c>
      <c r="E8" s="5" t="inlineStr">
        <is>
          <t>Payoff date</t>
        </is>
      </c>
      <c r="F8" s="6" t="n"/>
      <c r="G8" s="9">
        <f>EDATE(D11,D10-1)</f>
        <v/>
      </c>
    </row>
    <row r="9">
      <c r="A9" s="3" t="inlineStr">
        <is>
          <t>Annual interest rate</t>
        </is>
      </c>
      <c r="D9" s="8" t="n">
        <v>0.0699</v>
      </c>
      <c r="E9" s="5" t="inlineStr">
        <is>
          <t>Interest as % of price</t>
        </is>
      </c>
      <c r="F9" s="6" t="n"/>
      <c r="G9" s="10">
        <f>G6/D4</f>
        <v/>
      </c>
    </row>
    <row r="10">
      <c r="A10" s="3" t="inlineStr">
        <is>
          <t>Loan term (months)</t>
        </is>
      </c>
      <c r="D10" s="11" t="n">
        <v>60</v>
      </c>
      <c r="E10" s="12" t="inlineStr">
        <is>
          <t>Tip: shorter terms cost less interest.</t>
        </is>
      </c>
    </row>
    <row r="11">
      <c r="A11" s="3" t="inlineStr">
        <is>
          <t>First payment date</t>
        </is>
      </c>
      <c r="D11" s="13" t="n">
        <v>46402</v>
      </c>
    </row>
    <row r="13">
      <c r="A13" s="14" t="inlineStr">
        <is>
          <t>PAYMENT SCHEDULE (up to 84 months)</t>
        </is>
      </c>
    </row>
    <row r="15">
      <c r="A15" s="15" t="inlineStr">
        <is>
          <t>No.</t>
        </is>
      </c>
      <c r="B15" s="15" t="inlineStr">
        <is>
          <t>Payment Date</t>
        </is>
      </c>
      <c r="C15" s="15" t="inlineStr">
        <is>
          <t>Beginning Balance</t>
        </is>
      </c>
      <c r="D15" s="15" t="inlineStr">
        <is>
          <t>Payment</t>
        </is>
      </c>
      <c r="E15" s="15" t="inlineStr">
        <is>
          <t>Principal</t>
        </is>
      </c>
      <c r="F15" s="15" t="inlineStr">
        <is>
          <t>Interest</t>
        </is>
      </c>
      <c r="G15" s="15" t="inlineStr">
        <is>
          <t>Ending Balance</t>
        </is>
      </c>
    </row>
    <row r="16">
      <c r="A16" s="16">
        <f>IF(ROWS($A$16:A16)&gt;$D$10,"",ROWS($A$16:A16))</f>
        <v/>
      </c>
      <c r="B16" s="17">
        <f>IF(A16="","",EDATE($D$11,A16-1))</f>
        <v/>
      </c>
      <c r="C16" s="18">
        <f>IF(A16="","",$G$4)</f>
        <v/>
      </c>
      <c r="D16" s="18">
        <f>IF(A16="","",IF(A16=$D$10,C16+F16,MIN($G$5,C16+F16)))</f>
        <v/>
      </c>
      <c r="E16" s="18">
        <f>IF(A16="","",D16-F16)</f>
        <v/>
      </c>
      <c r="F16" s="18">
        <f>IF(A16="","",ROUND(C16*$D$9/12,2))</f>
        <v/>
      </c>
      <c r="G16" s="18">
        <f>IF(A16="","",MAX(0,ROUND(C16-E16,2)))</f>
        <v/>
      </c>
    </row>
    <row r="17">
      <c r="A17" s="16">
        <f>IF(ROWS($A$16:A17)&gt;$D$10,"",ROWS($A$16:A17))</f>
        <v/>
      </c>
      <c r="B17" s="17">
        <f>IF(A17="","",EDATE($D$11,A17-1))</f>
        <v/>
      </c>
      <c r="C17" s="18">
        <f>IF(A17="","",G16)</f>
        <v/>
      </c>
      <c r="D17" s="18">
        <f>IF(A17="","",IF(A17=$D$10,C17+F17,MIN($G$5,C17+F17)))</f>
        <v/>
      </c>
      <c r="E17" s="18">
        <f>IF(A17="","",D17-F17)</f>
        <v/>
      </c>
      <c r="F17" s="18">
        <f>IF(A17="","",ROUND(C17*$D$9/12,2))</f>
        <v/>
      </c>
      <c r="G17" s="18">
        <f>IF(A17="","",MAX(0,ROUND(C17-E17,2)))</f>
        <v/>
      </c>
    </row>
    <row r="18">
      <c r="A18" s="16">
        <f>IF(ROWS($A$16:A18)&gt;$D$10,"",ROWS($A$16:A18))</f>
        <v/>
      </c>
      <c r="B18" s="17">
        <f>IF(A18="","",EDATE($D$11,A18-1))</f>
        <v/>
      </c>
      <c r="C18" s="18">
        <f>IF(A18="","",G17)</f>
        <v/>
      </c>
      <c r="D18" s="18">
        <f>IF(A18="","",IF(A18=$D$10,C18+F18,MIN($G$5,C18+F18)))</f>
        <v/>
      </c>
      <c r="E18" s="18">
        <f>IF(A18="","",D18-F18)</f>
        <v/>
      </c>
      <c r="F18" s="18">
        <f>IF(A18="","",ROUND(C18*$D$9/12,2))</f>
        <v/>
      </c>
      <c r="G18" s="18">
        <f>IF(A18="","",MAX(0,ROUND(C18-E18,2)))</f>
        <v/>
      </c>
    </row>
    <row r="19">
      <c r="A19" s="16">
        <f>IF(ROWS($A$16:A19)&gt;$D$10,"",ROWS($A$16:A19))</f>
        <v/>
      </c>
      <c r="B19" s="17">
        <f>IF(A19="","",EDATE($D$11,A19-1))</f>
        <v/>
      </c>
      <c r="C19" s="18">
        <f>IF(A19="","",G18)</f>
        <v/>
      </c>
      <c r="D19" s="18">
        <f>IF(A19="","",IF(A19=$D$10,C19+F19,MIN($G$5,C19+F19)))</f>
        <v/>
      </c>
      <c r="E19" s="18">
        <f>IF(A19="","",D19-F19)</f>
        <v/>
      </c>
      <c r="F19" s="18">
        <f>IF(A19="","",ROUND(C19*$D$9/12,2))</f>
        <v/>
      </c>
      <c r="G19" s="18">
        <f>IF(A19="","",MAX(0,ROUND(C19-E19,2)))</f>
        <v/>
      </c>
    </row>
    <row r="20">
      <c r="A20" s="16">
        <f>IF(ROWS($A$16:A20)&gt;$D$10,"",ROWS($A$16:A20))</f>
        <v/>
      </c>
      <c r="B20" s="17">
        <f>IF(A20="","",EDATE($D$11,A20-1))</f>
        <v/>
      </c>
      <c r="C20" s="18">
        <f>IF(A20="","",G19)</f>
        <v/>
      </c>
      <c r="D20" s="18">
        <f>IF(A20="","",IF(A20=$D$10,C20+F20,MIN($G$5,C20+F20)))</f>
        <v/>
      </c>
      <c r="E20" s="18">
        <f>IF(A20="","",D20-F20)</f>
        <v/>
      </c>
      <c r="F20" s="18">
        <f>IF(A20="","",ROUND(C20*$D$9/12,2))</f>
        <v/>
      </c>
      <c r="G20" s="18">
        <f>IF(A20="","",MAX(0,ROUND(C20-E20,2)))</f>
        <v/>
      </c>
    </row>
    <row r="21">
      <c r="A21" s="16">
        <f>IF(ROWS($A$16:A21)&gt;$D$10,"",ROWS($A$16:A21))</f>
        <v/>
      </c>
      <c r="B21" s="17">
        <f>IF(A21="","",EDATE($D$11,A21-1))</f>
        <v/>
      </c>
      <c r="C21" s="18">
        <f>IF(A21="","",G20)</f>
        <v/>
      </c>
      <c r="D21" s="18">
        <f>IF(A21="","",IF(A21=$D$10,C21+F21,MIN($G$5,C21+F21)))</f>
        <v/>
      </c>
      <c r="E21" s="18">
        <f>IF(A21="","",D21-F21)</f>
        <v/>
      </c>
      <c r="F21" s="18">
        <f>IF(A21="","",ROUND(C21*$D$9/12,2))</f>
        <v/>
      </c>
      <c r="G21" s="18">
        <f>IF(A21="","",MAX(0,ROUND(C21-E21,2)))</f>
        <v/>
      </c>
    </row>
    <row r="22">
      <c r="A22" s="16">
        <f>IF(ROWS($A$16:A22)&gt;$D$10,"",ROWS($A$16:A22))</f>
        <v/>
      </c>
      <c r="B22" s="17">
        <f>IF(A22="","",EDATE($D$11,A22-1))</f>
        <v/>
      </c>
      <c r="C22" s="18">
        <f>IF(A22="","",G21)</f>
        <v/>
      </c>
      <c r="D22" s="18">
        <f>IF(A22="","",IF(A22=$D$10,C22+F22,MIN($G$5,C22+F22)))</f>
        <v/>
      </c>
      <c r="E22" s="18">
        <f>IF(A22="","",D22-F22)</f>
        <v/>
      </c>
      <c r="F22" s="18">
        <f>IF(A22="","",ROUND(C22*$D$9/12,2))</f>
        <v/>
      </c>
      <c r="G22" s="18">
        <f>IF(A22="","",MAX(0,ROUND(C22-E22,2)))</f>
        <v/>
      </c>
    </row>
    <row r="23">
      <c r="A23" s="16">
        <f>IF(ROWS($A$16:A23)&gt;$D$10,"",ROWS($A$16:A23))</f>
        <v/>
      </c>
      <c r="B23" s="17">
        <f>IF(A23="","",EDATE($D$11,A23-1))</f>
        <v/>
      </c>
      <c r="C23" s="18">
        <f>IF(A23="","",G22)</f>
        <v/>
      </c>
      <c r="D23" s="18">
        <f>IF(A23="","",IF(A23=$D$10,C23+F23,MIN($G$5,C23+F23)))</f>
        <v/>
      </c>
      <c r="E23" s="18">
        <f>IF(A23="","",D23-F23)</f>
        <v/>
      </c>
      <c r="F23" s="18">
        <f>IF(A23="","",ROUND(C23*$D$9/12,2))</f>
        <v/>
      </c>
      <c r="G23" s="18">
        <f>IF(A23="","",MAX(0,ROUND(C23-E23,2)))</f>
        <v/>
      </c>
    </row>
    <row r="24">
      <c r="A24" s="16">
        <f>IF(ROWS($A$16:A24)&gt;$D$10,"",ROWS($A$16:A24))</f>
        <v/>
      </c>
      <c r="B24" s="17">
        <f>IF(A24="","",EDATE($D$11,A24-1))</f>
        <v/>
      </c>
      <c r="C24" s="18">
        <f>IF(A24="","",G23)</f>
        <v/>
      </c>
      <c r="D24" s="18">
        <f>IF(A24="","",IF(A24=$D$10,C24+F24,MIN($G$5,C24+F24)))</f>
        <v/>
      </c>
      <c r="E24" s="18">
        <f>IF(A24="","",D24-F24)</f>
        <v/>
      </c>
      <c r="F24" s="18">
        <f>IF(A24="","",ROUND(C24*$D$9/12,2))</f>
        <v/>
      </c>
      <c r="G24" s="18">
        <f>IF(A24="","",MAX(0,ROUND(C24-E24,2)))</f>
        <v/>
      </c>
    </row>
    <row r="25">
      <c r="A25" s="16">
        <f>IF(ROWS($A$16:A25)&gt;$D$10,"",ROWS($A$16:A25))</f>
        <v/>
      </c>
      <c r="B25" s="17">
        <f>IF(A25="","",EDATE($D$11,A25-1))</f>
        <v/>
      </c>
      <c r="C25" s="18">
        <f>IF(A25="","",G24)</f>
        <v/>
      </c>
      <c r="D25" s="18">
        <f>IF(A25="","",IF(A25=$D$10,C25+F25,MIN($G$5,C25+F25)))</f>
        <v/>
      </c>
      <c r="E25" s="18">
        <f>IF(A25="","",D25-F25)</f>
        <v/>
      </c>
      <c r="F25" s="18">
        <f>IF(A25="","",ROUND(C25*$D$9/12,2))</f>
        <v/>
      </c>
      <c r="G25" s="18">
        <f>IF(A25="","",MAX(0,ROUND(C25-E25,2)))</f>
        <v/>
      </c>
    </row>
    <row r="26">
      <c r="A26" s="16">
        <f>IF(ROWS($A$16:A26)&gt;$D$10,"",ROWS($A$16:A26))</f>
        <v/>
      </c>
      <c r="B26" s="17">
        <f>IF(A26="","",EDATE($D$11,A26-1))</f>
        <v/>
      </c>
      <c r="C26" s="18">
        <f>IF(A26="","",G25)</f>
        <v/>
      </c>
      <c r="D26" s="18">
        <f>IF(A26="","",IF(A26=$D$10,C26+F26,MIN($G$5,C26+F26)))</f>
        <v/>
      </c>
      <c r="E26" s="18">
        <f>IF(A26="","",D26-F26)</f>
        <v/>
      </c>
      <c r="F26" s="18">
        <f>IF(A26="","",ROUND(C26*$D$9/12,2))</f>
        <v/>
      </c>
      <c r="G26" s="18">
        <f>IF(A26="","",MAX(0,ROUND(C26-E26,2)))</f>
        <v/>
      </c>
    </row>
    <row r="27">
      <c r="A27" s="16">
        <f>IF(ROWS($A$16:A27)&gt;$D$10,"",ROWS($A$16:A27))</f>
        <v/>
      </c>
      <c r="B27" s="17">
        <f>IF(A27="","",EDATE($D$11,A27-1))</f>
        <v/>
      </c>
      <c r="C27" s="18">
        <f>IF(A27="","",G26)</f>
        <v/>
      </c>
      <c r="D27" s="18">
        <f>IF(A27="","",IF(A27=$D$10,C27+F27,MIN($G$5,C27+F27)))</f>
        <v/>
      </c>
      <c r="E27" s="18">
        <f>IF(A27="","",D27-F27)</f>
        <v/>
      </c>
      <c r="F27" s="18">
        <f>IF(A27="","",ROUND(C27*$D$9/12,2))</f>
        <v/>
      </c>
      <c r="G27" s="18">
        <f>IF(A27="","",MAX(0,ROUND(C27-E27,2)))</f>
        <v/>
      </c>
    </row>
    <row r="28">
      <c r="A28" s="16">
        <f>IF(ROWS($A$16:A28)&gt;$D$10,"",ROWS($A$16:A28))</f>
        <v/>
      </c>
      <c r="B28" s="17">
        <f>IF(A28="","",EDATE($D$11,A28-1))</f>
        <v/>
      </c>
      <c r="C28" s="18">
        <f>IF(A28="","",G27)</f>
        <v/>
      </c>
      <c r="D28" s="18">
        <f>IF(A28="","",IF(A28=$D$10,C28+F28,MIN($G$5,C28+F28)))</f>
        <v/>
      </c>
      <c r="E28" s="18">
        <f>IF(A28="","",D28-F28)</f>
        <v/>
      </c>
      <c r="F28" s="18">
        <f>IF(A28="","",ROUND(C28*$D$9/12,2))</f>
        <v/>
      </c>
      <c r="G28" s="18">
        <f>IF(A28="","",MAX(0,ROUND(C28-E28,2)))</f>
        <v/>
      </c>
    </row>
    <row r="29">
      <c r="A29" s="16">
        <f>IF(ROWS($A$16:A29)&gt;$D$10,"",ROWS($A$16:A29))</f>
        <v/>
      </c>
      <c r="B29" s="17">
        <f>IF(A29="","",EDATE($D$11,A29-1))</f>
        <v/>
      </c>
      <c r="C29" s="18">
        <f>IF(A29="","",G28)</f>
        <v/>
      </c>
      <c r="D29" s="18">
        <f>IF(A29="","",IF(A29=$D$10,C29+F29,MIN($G$5,C29+F29)))</f>
        <v/>
      </c>
      <c r="E29" s="18">
        <f>IF(A29="","",D29-F29)</f>
        <v/>
      </c>
      <c r="F29" s="18">
        <f>IF(A29="","",ROUND(C29*$D$9/12,2))</f>
        <v/>
      </c>
      <c r="G29" s="18">
        <f>IF(A29="","",MAX(0,ROUND(C29-E29,2)))</f>
        <v/>
      </c>
    </row>
    <row r="30">
      <c r="A30" s="16">
        <f>IF(ROWS($A$16:A30)&gt;$D$10,"",ROWS($A$16:A30))</f>
        <v/>
      </c>
      <c r="B30" s="17">
        <f>IF(A30="","",EDATE($D$11,A30-1))</f>
        <v/>
      </c>
      <c r="C30" s="18">
        <f>IF(A30="","",G29)</f>
        <v/>
      </c>
      <c r="D30" s="18">
        <f>IF(A30="","",IF(A30=$D$10,C30+F30,MIN($G$5,C30+F30)))</f>
        <v/>
      </c>
      <c r="E30" s="18">
        <f>IF(A30="","",D30-F30)</f>
        <v/>
      </c>
      <c r="F30" s="18">
        <f>IF(A30="","",ROUND(C30*$D$9/12,2))</f>
        <v/>
      </c>
      <c r="G30" s="18">
        <f>IF(A30="","",MAX(0,ROUND(C30-E30,2)))</f>
        <v/>
      </c>
    </row>
    <row r="31">
      <c r="A31" s="16">
        <f>IF(ROWS($A$16:A31)&gt;$D$10,"",ROWS($A$16:A31))</f>
        <v/>
      </c>
      <c r="B31" s="17">
        <f>IF(A31="","",EDATE($D$11,A31-1))</f>
        <v/>
      </c>
      <c r="C31" s="18">
        <f>IF(A31="","",G30)</f>
        <v/>
      </c>
      <c r="D31" s="18">
        <f>IF(A31="","",IF(A31=$D$10,C31+F31,MIN($G$5,C31+F31)))</f>
        <v/>
      </c>
      <c r="E31" s="18">
        <f>IF(A31="","",D31-F31)</f>
        <v/>
      </c>
      <c r="F31" s="18">
        <f>IF(A31="","",ROUND(C31*$D$9/12,2))</f>
        <v/>
      </c>
      <c r="G31" s="18">
        <f>IF(A31="","",MAX(0,ROUND(C31-E31,2)))</f>
        <v/>
      </c>
    </row>
    <row r="32">
      <c r="A32" s="16">
        <f>IF(ROWS($A$16:A32)&gt;$D$10,"",ROWS($A$16:A32))</f>
        <v/>
      </c>
      <c r="B32" s="17">
        <f>IF(A32="","",EDATE($D$11,A32-1))</f>
        <v/>
      </c>
      <c r="C32" s="18">
        <f>IF(A32="","",G31)</f>
        <v/>
      </c>
      <c r="D32" s="18">
        <f>IF(A32="","",IF(A32=$D$10,C32+F32,MIN($G$5,C32+F32)))</f>
        <v/>
      </c>
      <c r="E32" s="18">
        <f>IF(A32="","",D32-F32)</f>
        <v/>
      </c>
      <c r="F32" s="18">
        <f>IF(A32="","",ROUND(C32*$D$9/12,2))</f>
        <v/>
      </c>
      <c r="G32" s="18">
        <f>IF(A32="","",MAX(0,ROUND(C32-E32,2)))</f>
        <v/>
      </c>
    </row>
    <row r="33">
      <c r="A33" s="16">
        <f>IF(ROWS($A$16:A33)&gt;$D$10,"",ROWS($A$16:A33))</f>
        <v/>
      </c>
      <c r="B33" s="17">
        <f>IF(A33="","",EDATE($D$11,A33-1))</f>
        <v/>
      </c>
      <c r="C33" s="18">
        <f>IF(A33="","",G32)</f>
        <v/>
      </c>
      <c r="D33" s="18">
        <f>IF(A33="","",IF(A33=$D$10,C33+F33,MIN($G$5,C33+F33)))</f>
        <v/>
      </c>
      <c r="E33" s="18">
        <f>IF(A33="","",D33-F33)</f>
        <v/>
      </c>
      <c r="F33" s="18">
        <f>IF(A33="","",ROUND(C33*$D$9/12,2))</f>
        <v/>
      </c>
      <c r="G33" s="18">
        <f>IF(A33="","",MAX(0,ROUND(C33-E33,2)))</f>
        <v/>
      </c>
    </row>
    <row r="34">
      <c r="A34" s="16">
        <f>IF(ROWS($A$16:A34)&gt;$D$10,"",ROWS($A$16:A34))</f>
        <v/>
      </c>
      <c r="B34" s="17">
        <f>IF(A34="","",EDATE($D$11,A34-1))</f>
        <v/>
      </c>
      <c r="C34" s="18">
        <f>IF(A34="","",G33)</f>
        <v/>
      </c>
      <c r="D34" s="18">
        <f>IF(A34="","",IF(A34=$D$10,C34+F34,MIN($G$5,C34+F34)))</f>
        <v/>
      </c>
      <c r="E34" s="18">
        <f>IF(A34="","",D34-F34)</f>
        <v/>
      </c>
      <c r="F34" s="18">
        <f>IF(A34="","",ROUND(C34*$D$9/12,2))</f>
        <v/>
      </c>
      <c r="G34" s="18">
        <f>IF(A34="","",MAX(0,ROUND(C34-E34,2)))</f>
        <v/>
      </c>
    </row>
    <row r="35">
      <c r="A35" s="16">
        <f>IF(ROWS($A$16:A35)&gt;$D$10,"",ROWS($A$16:A35))</f>
        <v/>
      </c>
      <c r="B35" s="17">
        <f>IF(A35="","",EDATE($D$11,A35-1))</f>
        <v/>
      </c>
      <c r="C35" s="18">
        <f>IF(A35="","",G34)</f>
        <v/>
      </c>
      <c r="D35" s="18">
        <f>IF(A35="","",IF(A35=$D$10,C35+F35,MIN($G$5,C35+F35)))</f>
        <v/>
      </c>
      <c r="E35" s="18">
        <f>IF(A35="","",D35-F35)</f>
        <v/>
      </c>
      <c r="F35" s="18">
        <f>IF(A35="","",ROUND(C35*$D$9/12,2))</f>
        <v/>
      </c>
      <c r="G35" s="18">
        <f>IF(A35="","",MAX(0,ROUND(C35-E35,2)))</f>
        <v/>
      </c>
    </row>
    <row r="36">
      <c r="A36" s="16">
        <f>IF(ROWS($A$16:A36)&gt;$D$10,"",ROWS($A$16:A36))</f>
        <v/>
      </c>
      <c r="B36" s="17">
        <f>IF(A36="","",EDATE($D$11,A36-1))</f>
        <v/>
      </c>
      <c r="C36" s="18">
        <f>IF(A36="","",G35)</f>
        <v/>
      </c>
      <c r="D36" s="18">
        <f>IF(A36="","",IF(A36=$D$10,C36+F36,MIN($G$5,C36+F36)))</f>
        <v/>
      </c>
      <c r="E36" s="18">
        <f>IF(A36="","",D36-F36)</f>
        <v/>
      </c>
      <c r="F36" s="18">
        <f>IF(A36="","",ROUND(C36*$D$9/12,2))</f>
        <v/>
      </c>
      <c r="G36" s="18">
        <f>IF(A36="","",MAX(0,ROUND(C36-E36,2)))</f>
        <v/>
      </c>
    </row>
    <row r="37">
      <c r="A37" s="16">
        <f>IF(ROWS($A$16:A37)&gt;$D$10,"",ROWS($A$16:A37))</f>
        <v/>
      </c>
      <c r="B37" s="17">
        <f>IF(A37="","",EDATE($D$11,A37-1))</f>
        <v/>
      </c>
      <c r="C37" s="18">
        <f>IF(A37="","",G36)</f>
        <v/>
      </c>
      <c r="D37" s="18">
        <f>IF(A37="","",IF(A37=$D$10,C37+F37,MIN($G$5,C37+F37)))</f>
        <v/>
      </c>
      <c r="E37" s="18">
        <f>IF(A37="","",D37-F37)</f>
        <v/>
      </c>
      <c r="F37" s="18">
        <f>IF(A37="","",ROUND(C37*$D$9/12,2))</f>
        <v/>
      </c>
      <c r="G37" s="18">
        <f>IF(A37="","",MAX(0,ROUND(C37-E37,2)))</f>
        <v/>
      </c>
    </row>
    <row r="38">
      <c r="A38" s="16">
        <f>IF(ROWS($A$16:A38)&gt;$D$10,"",ROWS($A$16:A38))</f>
        <v/>
      </c>
      <c r="B38" s="17">
        <f>IF(A38="","",EDATE($D$11,A38-1))</f>
        <v/>
      </c>
      <c r="C38" s="18">
        <f>IF(A38="","",G37)</f>
        <v/>
      </c>
      <c r="D38" s="18">
        <f>IF(A38="","",IF(A38=$D$10,C38+F38,MIN($G$5,C38+F38)))</f>
        <v/>
      </c>
      <c r="E38" s="18">
        <f>IF(A38="","",D38-F38)</f>
        <v/>
      </c>
      <c r="F38" s="18">
        <f>IF(A38="","",ROUND(C38*$D$9/12,2))</f>
        <v/>
      </c>
      <c r="G38" s="18">
        <f>IF(A38="","",MAX(0,ROUND(C38-E38,2)))</f>
        <v/>
      </c>
    </row>
    <row r="39">
      <c r="A39" s="16">
        <f>IF(ROWS($A$16:A39)&gt;$D$10,"",ROWS($A$16:A39))</f>
        <v/>
      </c>
      <c r="B39" s="17">
        <f>IF(A39="","",EDATE($D$11,A39-1))</f>
        <v/>
      </c>
      <c r="C39" s="18">
        <f>IF(A39="","",G38)</f>
        <v/>
      </c>
      <c r="D39" s="18">
        <f>IF(A39="","",IF(A39=$D$10,C39+F39,MIN($G$5,C39+F39)))</f>
        <v/>
      </c>
      <c r="E39" s="18">
        <f>IF(A39="","",D39-F39)</f>
        <v/>
      </c>
      <c r="F39" s="18">
        <f>IF(A39="","",ROUND(C39*$D$9/12,2))</f>
        <v/>
      </c>
      <c r="G39" s="18">
        <f>IF(A39="","",MAX(0,ROUND(C39-E39,2)))</f>
        <v/>
      </c>
    </row>
    <row r="40">
      <c r="A40" s="16">
        <f>IF(ROWS($A$16:A40)&gt;$D$10,"",ROWS($A$16:A40))</f>
        <v/>
      </c>
      <c r="B40" s="17">
        <f>IF(A40="","",EDATE($D$11,A40-1))</f>
        <v/>
      </c>
      <c r="C40" s="18">
        <f>IF(A40="","",G39)</f>
        <v/>
      </c>
      <c r="D40" s="18">
        <f>IF(A40="","",IF(A40=$D$10,C40+F40,MIN($G$5,C40+F40)))</f>
        <v/>
      </c>
      <c r="E40" s="18">
        <f>IF(A40="","",D40-F40)</f>
        <v/>
      </c>
      <c r="F40" s="18">
        <f>IF(A40="","",ROUND(C40*$D$9/12,2))</f>
        <v/>
      </c>
      <c r="G40" s="18">
        <f>IF(A40="","",MAX(0,ROUND(C40-E40,2)))</f>
        <v/>
      </c>
    </row>
    <row r="41">
      <c r="A41" s="16">
        <f>IF(ROWS($A$16:A41)&gt;$D$10,"",ROWS($A$16:A41))</f>
        <v/>
      </c>
      <c r="B41" s="17">
        <f>IF(A41="","",EDATE($D$11,A41-1))</f>
        <v/>
      </c>
      <c r="C41" s="18">
        <f>IF(A41="","",G40)</f>
        <v/>
      </c>
      <c r="D41" s="18">
        <f>IF(A41="","",IF(A41=$D$10,C41+F41,MIN($G$5,C41+F41)))</f>
        <v/>
      </c>
      <c r="E41" s="18">
        <f>IF(A41="","",D41-F41)</f>
        <v/>
      </c>
      <c r="F41" s="18">
        <f>IF(A41="","",ROUND(C41*$D$9/12,2))</f>
        <v/>
      </c>
      <c r="G41" s="18">
        <f>IF(A41="","",MAX(0,ROUND(C41-E41,2)))</f>
        <v/>
      </c>
    </row>
    <row r="42">
      <c r="A42" s="16">
        <f>IF(ROWS($A$16:A42)&gt;$D$10,"",ROWS($A$16:A42))</f>
        <v/>
      </c>
      <c r="B42" s="17">
        <f>IF(A42="","",EDATE($D$11,A42-1))</f>
        <v/>
      </c>
      <c r="C42" s="18">
        <f>IF(A42="","",G41)</f>
        <v/>
      </c>
      <c r="D42" s="18">
        <f>IF(A42="","",IF(A42=$D$10,C42+F42,MIN($G$5,C42+F42)))</f>
        <v/>
      </c>
      <c r="E42" s="18">
        <f>IF(A42="","",D42-F42)</f>
        <v/>
      </c>
      <c r="F42" s="18">
        <f>IF(A42="","",ROUND(C42*$D$9/12,2))</f>
        <v/>
      </c>
      <c r="G42" s="18">
        <f>IF(A42="","",MAX(0,ROUND(C42-E42,2)))</f>
        <v/>
      </c>
    </row>
    <row r="43">
      <c r="A43" s="16">
        <f>IF(ROWS($A$16:A43)&gt;$D$10,"",ROWS($A$16:A43))</f>
        <v/>
      </c>
      <c r="B43" s="17">
        <f>IF(A43="","",EDATE($D$11,A43-1))</f>
        <v/>
      </c>
      <c r="C43" s="18">
        <f>IF(A43="","",G42)</f>
        <v/>
      </c>
      <c r="D43" s="18">
        <f>IF(A43="","",IF(A43=$D$10,C43+F43,MIN($G$5,C43+F43)))</f>
        <v/>
      </c>
      <c r="E43" s="18">
        <f>IF(A43="","",D43-F43)</f>
        <v/>
      </c>
      <c r="F43" s="18">
        <f>IF(A43="","",ROUND(C43*$D$9/12,2))</f>
        <v/>
      </c>
      <c r="G43" s="18">
        <f>IF(A43="","",MAX(0,ROUND(C43-E43,2)))</f>
        <v/>
      </c>
    </row>
    <row r="44">
      <c r="A44" s="16">
        <f>IF(ROWS($A$16:A44)&gt;$D$10,"",ROWS($A$16:A44))</f>
        <v/>
      </c>
      <c r="B44" s="17">
        <f>IF(A44="","",EDATE($D$11,A44-1))</f>
        <v/>
      </c>
      <c r="C44" s="18">
        <f>IF(A44="","",G43)</f>
        <v/>
      </c>
      <c r="D44" s="18">
        <f>IF(A44="","",IF(A44=$D$10,C44+F44,MIN($G$5,C44+F44)))</f>
        <v/>
      </c>
      <c r="E44" s="18">
        <f>IF(A44="","",D44-F44)</f>
        <v/>
      </c>
      <c r="F44" s="18">
        <f>IF(A44="","",ROUND(C44*$D$9/12,2))</f>
        <v/>
      </c>
      <c r="G44" s="18">
        <f>IF(A44="","",MAX(0,ROUND(C44-E44,2)))</f>
        <v/>
      </c>
    </row>
    <row r="45">
      <c r="A45" s="16">
        <f>IF(ROWS($A$16:A45)&gt;$D$10,"",ROWS($A$16:A45))</f>
        <v/>
      </c>
      <c r="B45" s="17">
        <f>IF(A45="","",EDATE($D$11,A45-1))</f>
        <v/>
      </c>
      <c r="C45" s="18">
        <f>IF(A45="","",G44)</f>
        <v/>
      </c>
      <c r="D45" s="18">
        <f>IF(A45="","",IF(A45=$D$10,C45+F45,MIN($G$5,C45+F45)))</f>
        <v/>
      </c>
      <c r="E45" s="18">
        <f>IF(A45="","",D45-F45)</f>
        <v/>
      </c>
      <c r="F45" s="18">
        <f>IF(A45="","",ROUND(C45*$D$9/12,2))</f>
        <v/>
      </c>
      <c r="G45" s="18">
        <f>IF(A45="","",MAX(0,ROUND(C45-E45,2)))</f>
        <v/>
      </c>
    </row>
    <row r="46">
      <c r="A46" s="16">
        <f>IF(ROWS($A$16:A46)&gt;$D$10,"",ROWS($A$16:A46))</f>
        <v/>
      </c>
      <c r="B46" s="17">
        <f>IF(A46="","",EDATE($D$11,A46-1))</f>
        <v/>
      </c>
      <c r="C46" s="18">
        <f>IF(A46="","",G45)</f>
        <v/>
      </c>
      <c r="D46" s="18">
        <f>IF(A46="","",IF(A46=$D$10,C46+F46,MIN($G$5,C46+F46)))</f>
        <v/>
      </c>
      <c r="E46" s="18">
        <f>IF(A46="","",D46-F46)</f>
        <v/>
      </c>
      <c r="F46" s="18">
        <f>IF(A46="","",ROUND(C46*$D$9/12,2))</f>
        <v/>
      </c>
      <c r="G46" s="18">
        <f>IF(A46="","",MAX(0,ROUND(C46-E46,2)))</f>
        <v/>
      </c>
    </row>
    <row r="47">
      <c r="A47" s="16">
        <f>IF(ROWS($A$16:A47)&gt;$D$10,"",ROWS($A$16:A47))</f>
        <v/>
      </c>
      <c r="B47" s="17">
        <f>IF(A47="","",EDATE($D$11,A47-1))</f>
        <v/>
      </c>
      <c r="C47" s="18">
        <f>IF(A47="","",G46)</f>
        <v/>
      </c>
      <c r="D47" s="18">
        <f>IF(A47="","",IF(A47=$D$10,C47+F47,MIN($G$5,C47+F47)))</f>
        <v/>
      </c>
      <c r="E47" s="18">
        <f>IF(A47="","",D47-F47)</f>
        <v/>
      </c>
      <c r="F47" s="18">
        <f>IF(A47="","",ROUND(C47*$D$9/12,2))</f>
        <v/>
      </c>
      <c r="G47" s="18">
        <f>IF(A47="","",MAX(0,ROUND(C47-E47,2)))</f>
        <v/>
      </c>
    </row>
    <row r="48">
      <c r="A48" s="16">
        <f>IF(ROWS($A$16:A48)&gt;$D$10,"",ROWS($A$16:A48))</f>
        <v/>
      </c>
      <c r="B48" s="17">
        <f>IF(A48="","",EDATE($D$11,A48-1))</f>
        <v/>
      </c>
      <c r="C48" s="18">
        <f>IF(A48="","",G47)</f>
        <v/>
      </c>
      <c r="D48" s="18">
        <f>IF(A48="","",IF(A48=$D$10,C48+F48,MIN($G$5,C48+F48)))</f>
        <v/>
      </c>
      <c r="E48" s="18">
        <f>IF(A48="","",D48-F48)</f>
        <v/>
      </c>
      <c r="F48" s="18">
        <f>IF(A48="","",ROUND(C48*$D$9/12,2))</f>
        <v/>
      </c>
      <c r="G48" s="18">
        <f>IF(A48="","",MAX(0,ROUND(C48-E48,2)))</f>
        <v/>
      </c>
    </row>
    <row r="49">
      <c r="A49" s="16">
        <f>IF(ROWS($A$16:A49)&gt;$D$10,"",ROWS($A$16:A49))</f>
        <v/>
      </c>
      <c r="B49" s="17">
        <f>IF(A49="","",EDATE($D$11,A49-1))</f>
        <v/>
      </c>
      <c r="C49" s="18">
        <f>IF(A49="","",G48)</f>
        <v/>
      </c>
      <c r="D49" s="18">
        <f>IF(A49="","",IF(A49=$D$10,C49+F49,MIN($G$5,C49+F49)))</f>
        <v/>
      </c>
      <c r="E49" s="18">
        <f>IF(A49="","",D49-F49)</f>
        <v/>
      </c>
      <c r="F49" s="18">
        <f>IF(A49="","",ROUND(C49*$D$9/12,2))</f>
        <v/>
      </c>
      <c r="G49" s="18">
        <f>IF(A49="","",MAX(0,ROUND(C49-E49,2)))</f>
        <v/>
      </c>
    </row>
    <row r="50">
      <c r="A50" s="16">
        <f>IF(ROWS($A$16:A50)&gt;$D$10,"",ROWS($A$16:A50))</f>
        <v/>
      </c>
      <c r="B50" s="17">
        <f>IF(A50="","",EDATE($D$11,A50-1))</f>
        <v/>
      </c>
      <c r="C50" s="18">
        <f>IF(A50="","",G49)</f>
        <v/>
      </c>
      <c r="D50" s="18">
        <f>IF(A50="","",IF(A50=$D$10,C50+F50,MIN($G$5,C50+F50)))</f>
        <v/>
      </c>
      <c r="E50" s="18">
        <f>IF(A50="","",D50-F50)</f>
        <v/>
      </c>
      <c r="F50" s="18">
        <f>IF(A50="","",ROUND(C50*$D$9/12,2))</f>
        <v/>
      </c>
      <c r="G50" s="18">
        <f>IF(A50="","",MAX(0,ROUND(C50-E50,2)))</f>
        <v/>
      </c>
    </row>
    <row r="51">
      <c r="A51" s="16">
        <f>IF(ROWS($A$16:A51)&gt;$D$10,"",ROWS($A$16:A51))</f>
        <v/>
      </c>
      <c r="B51" s="17">
        <f>IF(A51="","",EDATE($D$11,A51-1))</f>
        <v/>
      </c>
      <c r="C51" s="18">
        <f>IF(A51="","",G50)</f>
        <v/>
      </c>
      <c r="D51" s="18">
        <f>IF(A51="","",IF(A51=$D$10,C51+F51,MIN($G$5,C51+F51)))</f>
        <v/>
      </c>
      <c r="E51" s="18">
        <f>IF(A51="","",D51-F51)</f>
        <v/>
      </c>
      <c r="F51" s="18">
        <f>IF(A51="","",ROUND(C51*$D$9/12,2))</f>
        <v/>
      </c>
      <c r="G51" s="18">
        <f>IF(A51="","",MAX(0,ROUND(C51-E51,2)))</f>
        <v/>
      </c>
    </row>
    <row r="52">
      <c r="A52" s="16">
        <f>IF(ROWS($A$16:A52)&gt;$D$10,"",ROWS($A$16:A52))</f>
        <v/>
      </c>
      <c r="B52" s="17">
        <f>IF(A52="","",EDATE($D$11,A52-1))</f>
        <v/>
      </c>
      <c r="C52" s="18">
        <f>IF(A52="","",G51)</f>
        <v/>
      </c>
      <c r="D52" s="18">
        <f>IF(A52="","",IF(A52=$D$10,C52+F52,MIN($G$5,C52+F52)))</f>
        <v/>
      </c>
      <c r="E52" s="18">
        <f>IF(A52="","",D52-F52)</f>
        <v/>
      </c>
      <c r="F52" s="18">
        <f>IF(A52="","",ROUND(C52*$D$9/12,2))</f>
        <v/>
      </c>
      <c r="G52" s="18">
        <f>IF(A52="","",MAX(0,ROUND(C52-E52,2)))</f>
        <v/>
      </c>
    </row>
    <row r="53">
      <c r="A53" s="16">
        <f>IF(ROWS($A$16:A53)&gt;$D$10,"",ROWS($A$16:A53))</f>
        <v/>
      </c>
      <c r="B53" s="17">
        <f>IF(A53="","",EDATE($D$11,A53-1))</f>
        <v/>
      </c>
      <c r="C53" s="18">
        <f>IF(A53="","",G52)</f>
        <v/>
      </c>
      <c r="D53" s="18">
        <f>IF(A53="","",IF(A53=$D$10,C53+F53,MIN($G$5,C53+F53)))</f>
        <v/>
      </c>
      <c r="E53" s="18">
        <f>IF(A53="","",D53-F53)</f>
        <v/>
      </c>
      <c r="F53" s="18">
        <f>IF(A53="","",ROUND(C53*$D$9/12,2))</f>
        <v/>
      </c>
      <c r="G53" s="18">
        <f>IF(A53="","",MAX(0,ROUND(C53-E53,2)))</f>
        <v/>
      </c>
    </row>
    <row r="54">
      <c r="A54" s="16">
        <f>IF(ROWS($A$16:A54)&gt;$D$10,"",ROWS($A$16:A54))</f>
        <v/>
      </c>
      <c r="B54" s="17">
        <f>IF(A54="","",EDATE($D$11,A54-1))</f>
        <v/>
      </c>
      <c r="C54" s="18">
        <f>IF(A54="","",G53)</f>
        <v/>
      </c>
      <c r="D54" s="18">
        <f>IF(A54="","",IF(A54=$D$10,C54+F54,MIN($G$5,C54+F54)))</f>
        <v/>
      </c>
      <c r="E54" s="18">
        <f>IF(A54="","",D54-F54)</f>
        <v/>
      </c>
      <c r="F54" s="18">
        <f>IF(A54="","",ROUND(C54*$D$9/12,2))</f>
        <v/>
      </c>
      <c r="G54" s="18">
        <f>IF(A54="","",MAX(0,ROUND(C54-E54,2)))</f>
        <v/>
      </c>
    </row>
    <row r="55">
      <c r="A55" s="16">
        <f>IF(ROWS($A$16:A55)&gt;$D$10,"",ROWS($A$16:A55))</f>
        <v/>
      </c>
      <c r="B55" s="17">
        <f>IF(A55="","",EDATE($D$11,A55-1))</f>
        <v/>
      </c>
      <c r="C55" s="18">
        <f>IF(A55="","",G54)</f>
        <v/>
      </c>
      <c r="D55" s="18">
        <f>IF(A55="","",IF(A55=$D$10,C55+F55,MIN($G$5,C55+F55)))</f>
        <v/>
      </c>
      <c r="E55" s="18">
        <f>IF(A55="","",D55-F55)</f>
        <v/>
      </c>
      <c r="F55" s="18">
        <f>IF(A55="","",ROUND(C55*$D$9/12,2))</f>
        <v/>
      </c>
      <c r="G55" s="18">
        <f>IF(A55="","",MAX(0,ROUND(C55-E55,2)))</f>
        <v/>
      </c>
    </row>
    <row r="56">
      <c r="A56" s="16">
        <f>IF(ROWS($A$16:A56)&gt;$D$10,"",ROWS($A$16:A56))</f>
        <v/>
      </c>
      <c r="B56" s="17">
        <f>IF(A56="","",EDATE($D$11,A56-1))</f>
        <v/>
      </c>
      <c r="C56" s="18">
        <f>IF(A56="","",G55)</f>
        <v/>
      </c>
      <c r="D56" s="18">
        <f>IF(A56="","",IF(A56=$D$10,C56+F56,MIN($G$5,C56+F56)))</f>
        <v/>
      </c>
      <c r="E56" s="18">
        <f>IF(A56="","",D56-F56)</f>
        <v/>
      </c>
      <c r="F56" s="18">
        <f>IF(A56="","",ROUND(C56*$D$9/12,2))</f>
        <v/>
      </c>
      <c r="G56" s="18">
        <f>IF(A56="","",MAX(0,ROUND(C56-E56,2)))</f>
        <v/>
      </c>
    </row>
    <row r="57">
      <c r="A57" s="16">
        <f>IF(ROWS($A$16:A57)&gt;$D$10,"",ROWS($A$16:A57))</f>
        <v/>
      </c>
      <c r="B57" s="17">
        <f>IF(A57="","",EDATE($D$11,A57-1))</f>
        <v/>
      </c>
      <c r="C57" s="18">
        <f>IF(A57="","",G56)</f>
        <v/>
      </c>
      <c r="D57" s="18">
        <f>IF(A57="","",IF(A57=$D$10,C57+F57,MIN($G$5,C57+F57)))</f>
        <v/>
      </c>
      <c r="E57" s="18">
        <f>IF(A57="","",D57-F57)</f>
        <v/>
      </c>
      <c r="F57" s="18">
        <f>IF(A57="","",ROUND(C57*$D$9/12,2))</f>
        <v/>
      </c>
      <c r="G57" s="18">
        <f>IF(A57="","",MAX(0,ROUND(C57-E57,2)))</f>
        <v/>
      </c>
    </row>
    <row r="58">
      <c r="A58" s="16">
        <f>IF(ROWS($A$16:A58)&gt;$D$10,"",ROWS($A$16:A58))</f>
        <v/>
      </c>
      <c r="B58" s="17">
        <f>IF(A58="","",EDATE($D$11,A58-1))</f>
        <v/>
      </c>
      <c r="C58" s="18">
        <f>IF(A58="","",G57)</f>
        <v/>
      </c>
      <c r="D58" s="18">
        <f>IF(A58="","",IF(A58=$D$10,C58+F58,MIN($G$5,C58+F58)))</f>
        <v/>
      </c>
      <c r="E58" s="18">
        <f>IF(A58="","",D58-F58)</f>
        <v/>
      </c>
      <c r="F58" s="18">
        <f>IF(A58="","",ROUND(C58*$D$9/12,2))</f>
        <v/>
      </c>
      <c r="G58" s="18">
        <f>IF(A58="","",MAX(0,ROUND(C58-E58,2)))</f>
        <v/>
      </c>
    </row>
    <row r="59">
      <c r="A59" s="16">
        <f>IF(ROWS($A$16:A59)&gt;$D$10,"",ROWS($A$16:A59))</f>
        <v/>
      </c>
      <c r="B59" s="17">
        <f>IF(A59="","",EDATE($D$11,A59-1))</f>
        <v/>
      </c>
      <c r="C59" s="18">
        <f>IF(A59="","",G58)</f>
        <v/>
      </c>
      <c r="D59" s="18">
        <f>IF(A59="","",IF(A59=$D$10,C59+F59,MIN($G$5,C59+F59)))</f>
        <v/>
      </c>
      <c r="E59" s="18">
        <f>IF(A59="","",D59-F59)</f>
        <v/>
      </c>
      <c r="F59" s="18">
        <f>IF(A59="","",ROUND(C59*$D$9/12,2))</f>
        <v/>
      </c>
      <c r="G59" s="18">
        <f>IF(A59="","",MAX(0,ROUND(C59-E59,2)))</f>
        <v/>
      </c>
    </row>
    <row r="60">
      <c r="A60" s="16">
        <f>IF(ROWS($A$16:A60)&gt;$D$10,"",ROWS($A$16:A60))</f>
        <v/>
      </c>
      <c r="B60" s="17">
        <f>IF(A60="","",EDATE($D$11,A60-1))</f>
        <v/>
      </c>
      <c r="C60" s="18">
        <f>IF(A60="","",G59)</f>
        <v/>
      </c>
      <c r="D60" s="18">
        <f>IF(A60="","",IF(A60=$D$10,C60+F60,MIN($G$5,C60+F60)))</f>
        <v/>
      </c>
      <c r="E60" s="18">
        <f>IF(A60="","",D60-F60)</f>
        <v/>
      </c>
      <c r="F60" s="18">
        <f>IF(A60="","",ROUND(C60*$D$9/12,2))</f>
        <v/>
      </c>
      <c r="G60" s="18">
        <f>IF(A60="","",MAX(0,ROUND(C60-E60,2)))</f>
        <v/>
      </c>
    </row>
    <row r="61">
      <c r="A61" s="16">
        <f>IF(ROWS($A$16:A61)&gt;$D$10,"",ROWS($A$16:A61))</f>
        <v/>
      </c>
      <c r="B61" s="17">
        <f>IF(A61="","",EDATE($D$11,A61-1))</f>
        <v/>
      </c>
      <c r="C61" s="18">
        <f>IF(A61="","",G60)</f>
        <v/>
      </c>
      <c r="D61" s="18">
        <f>IF(A61="","",IF(A61=$D$10,C61+F61,MIN($G$5,C61+F61)))</f>
        <v/>
      </c>
      <c r="E61" s="18">
        <f>IF(A61="","",D61-F61)</f>
        <v/>
      </c>
      <c r="F61" s="18">
        <f>IF(A61="","",ROUND(C61*$D$9/12,2))</f>
        <v/>
      </c>
      <c r="G61" s="18">
        <f>IF(A61="","",MAX(0,ROUND(C61-E61,2)))</f>
        <v/>
      </c>
    </row>
    <row r="62">
      <c r="A62" s="16">
        <f>IF(ROWS($A$16:A62)&gt;$D$10,"",ROWS($A$16:A62))</f>
        <v/>
      </c>
      <c r="B62" s="17">
        <f>IF(A62="","",EDATE($D$11,A62-1))</f>
        <v/>
      </c>
      <c r="C62" s="18">
        <f>IF(A62="","",G61)</f>
        <v/>
      </c>
      <c r="D62" s="18">
        <f>IF(A62="","",IF(A62=$D$10,C62+F62,MIN($G$5,C62+F62)))</f>
        <v/>
      </c>
      <c r="E62" s="18">
        <f>IF(A62="","",D62-F62)</f>
        <v/>
      </c>
      <c r="F62" s="18">
        <f>IF(A62="","",ROUND(C62*$D$9/12,2))</f>
        <v/>
      </c>
      <c r="G62" s="18">
        <f>IF(A62="","",MAX(0,ROUND(C62-E62,2)))</f>
        <v/>
      </c>
    </row>
    <row r="63">
      <c r="A63" s="16">
        <f>IF(ROWS($A$16:A63)&gt;$D$10,"",ROWS($A$16:A63))</f>
        <v/>
      </c>
      <c r="B63" s="17">
        <f>IF(A63="","",EDATE($D$11,A63-1))</f>
        <v/>
      </c>
      <c r="C63" s="18">
        <f>IF(A63="","",G62)</f>
        <v/>
      </c>
      <c r="D63" s="18">
        <f>IF(A63="","",IF(A63=$D$10,C63+F63,MIN($G$5,C63+F63)))</f>
        <v/>
      </c>
      <c r="E63" s="18">
        <f>IF(A63="","",D63-F63)</f>
        <v/>
      </c>
      <c r="F63" s="18">
        <f>IF(A63="","",ROUND(C63*$D$9/12,2))</f>
        <v/>
      </c>
      <c r="G63" s="18">
        <f>IF(A63="","",MAX(0,ROUND(C63-E63,2)))</f>
        <v/>
      </c>
    </row>
    <row r="64">
      <c r="A64" s="16">
        <f>IF(ROWS($A$16:A64)&gt;$D$10,"",ROWS($A$16:A64))</f>
        <v/>
      </c>
      <c r="B64" s="17">
        <f>IF(A64="","",EDATE($D$11,A64-1))</f>
        <v/>
      </c>
      <c r="C64" s="18">
        <f>IF(A64="","",G63)</f>
        <v/>
      </c>
      <c r="D64" s="18">
        <f>IF(A64="","",IF(A64=$D$10,C64+F64,MIN($G$5,C64+F64)))</f>
        <v/>
      </c>
      <c r="E64" s="18">
        <f>IF(A64="","",D64-F64)</f>
        <v/>
      </c>
      <c r="F64" s="18">
        <f>IF(A64="","",ROUND(C64*$D$9/12,2))</f>
        <v/>
      </c>
      <c r="G64" s="18">
        <f>IF(A64="","",MAX(0,ROUND(C64-E64,2)))</f>
        <v/>
      </c>
    </row>
    <row r="65">
      <c r="A65" s="16">
        <f>IF(ROWS($A$16:A65)&gt;$D$10,"",ROWS($A$16:A65))</f>
        <v/>
      </c>
      <c r="B65" s="17">
        <f>IF(A65="","",EDATE($D$11,A65-1))</f>
        <v/>
      </c>
      <c r="C65" s="18">
        <f>IF(A65="","",G64)</f>
        <v/>
      </c>
      <c r="D65" s="18">
        <f>IF(A65="","",IF(A65=$D$10,C65+F65,MIN($G$5,C65+F65)))</f>
        <v/>
      </c>
      <c r="E65" s="18">
        <f>IF(A65="","",D65-F65)</f>
        <v/>
      </c>
      <c r="F65" s="18">
        <f>IF(A65="","",ROUND(C65*$D$9/12,2))</f>
        <v/>
      </c>
      <c r="G65" s="18">
        <f>IF(A65="","",MAX(0,ROUND(C65-E65,2)))</f>
        <v/>
      </c>
    </row>
    <row r="66">
      <c r="A66" s="16">
        <f>IF(ROWS($A$16:A66)&gt;$D$10,"",ROWS($A$16:A66))</f>
        <v/>
      </c>
      <c r="B66" s="17">
        <f>IF(A66="","",EDATE($D$11,A66-1))</f>
        <v/>
      </c>
      <c r="C66" s="18">
        <f>IF(A66="","",G65)</f>
        <v/>
      </c>
      <c r="D66" s="18">
        <f>IF(A66="","",IF(A66=$D$10,C66+F66,MIN($G$5,C66+F66)))</f>
        <v/>
      </c>
      <c r="E66" s="18">
        <f>IF(A66="","",D66-F66)</f>
        <v/>
      </c>
      <c r="F66" s="18">
        <f>IF(A66="","",ROUND(C66*$D$9/12,2))</f>
        <v/>
      </c>
      <c r="G66" s="18">
        <f>IF(A66="","",MAX(0,ROUND(C66-E66,2)))</f>
        <v/>
      </c>
    </row>
    <row r="67">
      <c r="A67" s="16">
        <f>IF(ROWS($A$16:A67)&gt;$D$10,"",ROWS($A$16:A67))</f>
        <v/>
      </c>
      <c r="B67" s="17">
        <f>IF(A67="","",EDATE($D$11,A67-1))</f>
        <v/>
      </c>
      <c r="C67" s="18">
        <f>IF(A67="","",G66)</f>
        <v/>
      </c>
      <c r="D67" s="18">
        <f>IF(A67="","",IF(A67=$D$10,C67+F67,MIN($G$5,C67+F67)))</f>
        <v/>
      </c>
      <c r="E67" s="18">
        <f>IF(A67="","",D67-F67)</f>
        <v/>
      </c>
      <c r="F67" s="18">
        <f>IF(A67="","",ROUND(C67*$D$9/12,2))</f>
        <v/>
      </c>
      <c r="G67" s="18">
        <f>IF(A67="","",MAX(0,ROUND(C67-E67,2)))</f>
        <v/>
      </c>
    </row>
    <row r="68">
      <c r="A68" s="16">
        <f>IF(ROWS($A$16:A68)&gt;$D$10,"",ROWS($A$16:A68))</f>
        <v/>
      </c>
      <c r="B68" s="17">
        <f>IF(A68="","",EDATE($D$11,A68-1))</f>
        <v/>
      </c>
      <c r="C68" s="18">
        <f>IF(A68="","",G67)</f>
        <v/>
      </c>
      <c r="D68" s="18">
        <f>IF(A68="","",IF(A68=$D$10,C68+F68,MIN($G$5,C68+F68)))</f>
        <v/>
      </c>
      <c r="E68" s="18">
        <f>IF(A68="","",D68-F68)</f>
        <v/>
      </c>
      <c r="F68" s="18">
        <f>IF(A68="","",ROUND(C68*$D$9/12,2))</f>
        <v/>
      </c>
      <c r="G68" s="18">
        <f>IF(A68="","",MAX(0,ROUND(C68-E68,2)))</f>
        <v/>
      </c>
    </row>
    <row r="69">
      <c r="A69" s="16">
        <f>IF(ROWS($A$16:A69)&gt;$D$10,"",ROWS($A$16:A69))</f>
        <v/>
      </c>
      <c r="B69" s="17">
        <f>IF(A69="","",EDATE($D$11,A69-1))</f>
        <v/>
      </c>
      <c r="C69" s="18">
        <f>IF(A69="","",G68)</f>
        <v/>
      </c>
      <c r="D69" s="18">
        <f>IF(A69="","",IF(A69=$D$10,C69+F69,MIN($G$5,C69+F69)))</f>
        <v/>
      </c>
      <c r="E69" s="18">
        <f>IF(A69="","",D69-F69)</f>
        <v/>
      </c>
      <c r="F69" s="18">
        <f>IF(A69="","",ROUND(C69*$D$9/12,2))</f>
        <v/>
      </c>
      <c r="G69" s="18">
        <f>IF(A69="","",MAX(0,ROUND(C69-E69,2)))</f>
        <v/>
      </c>
    </row>
    <row r="70">
      <c r="A70" s="16">
        <f>IF(ROWS($A$16:A70)&gt;$D$10,"",ROWS($A$16:A70))</f>
        <v/>
      </c>
      <c r="B70" s="17">
        <f>IF(A70="","",EDATE($D$11,A70-1))</f>
        <v/>
      </c>
      <c r="C70" s="18">
        <f>IF(A70="","",G69)</f>
        <v/>
      </c>
      <c r="D70" s="18">
        <f>IF(A70="","",IF(A70=$D$10,C70+F70,MIN($G$5,C70+F70)))</f>
        <v/>
      </c>
      <c r="E70" s="18">
        <f>IF(A70="","",D70-F70)</f>
        <v/>
      </c>
      <c r="F70" s="18">
        <f>IF(A70="","",ROUND(C70*$D$9/12,2))</f>
        <v/>
      </c>
      <c r="G70" s="18">
        <f>IF(A70="","",MAX(0,ROUND(C70-E70,2)))</f>
        <v/>
      </c>
    </row>
    <row r="71">
      <c r="A71" s="16">
        <f>IF(ROWS($A$16:A71)&gt;$D$10,"",ROWS($A$16:A71))</f>
        <v/>
      </c>
      <c r="B71" s="17">
        <f>IF(A71="","",EDATE($D$11,A71-1))</f>
        <v/>
      </c>
      <c r="C71" s="18">
        <f>IF(A71="","",G70)</f>
        <v/>
      </c>
      <c r="D71" s="18">
        <f>IF(A71="","",IF(A71=$D$10,C71+F71,MIN($G$5,C71+F71)))</f>
        <v/>
      </c>
      <c r="E71" s="18">
        <f>IF(A71="","",D71-F71)</f>
        <v/>
      </c>
      <c r="F71" s="18">
        <f>IF(A71="","",ROUND(C71*$D$9/12,2))</f>
        <v/>
      </c>
      <c r="G71" s="18">
        <f>IF(A71="","",MAX(0,ROUND(C71-E71,2)))</f>
        <v/>
      </c>
    </row>
    <row r="72">
      <c r="A72" s="16">
        <f>IF(ROWS($A$16:A72)&gt;$D$10,"",ROWS($A$16:A72))</f>
        <v/>
      </c>
      <c r="B72" s="17">
        <f>IF(A72="","",EDATE($D$11,A72-1))</f>
        <v/>
      </c>
      <c r="C72" s="18">
        <f>IF(A72="","",G71)</f>
        <v/>
      </c>
      <c r="D72" s="18">
        <f>IF(A72="","",IF(A72=$D$10,C72+F72,MIN($G$5,C72+F72)))</f>
        <v/>
      </c>
      <c r="E72" s="18">
        <f>IF(A72="","",D72-F72)</f>
        <v/>
      </c>
      <c r="F72" s="18">
        <f>IF(A72="","",ROUND(C72*$D$9/12,2))</f>
        <v/>
      </c>
      <c r="G72" s="18">
        <f>IF(A72="","",MAX(0,ROUND(C72-E72,2)))</f>
        <v/>
      </c>
    </row>
    <row r="73">
      <c r="A73" s="16">
        <f>IF(ROWS($A$16:A73)&gt;$D$10,"",ROWS($A$16:A73))</f>
        <v/>
      </c>
      <c r="B73" s="17">
        <f>IF(A73="","",EDATE($D$11,A73-1))</f>
        <v/>
      </c>
      <c r="C73" s="18">
        <f>IF(A73="","",G72)</f>
        <v/>
      </c>
      <c r="D73" s="18">
        <f>IF(A73="","",IF(A73=$D$10,C73+F73,MIN($G$5,C73+F73)))</f>
        <v/>
      </c>
      <c r="E73" s="18">
        <f>IF(A73="","",D73-F73)</f>
        <v/>
      </c>
      <c r="F73" s="18">
        <f>IF(A73="","",ROUND(C73*$D$9/12,2))</f>
        <v/>
      </c>
      <c r="G73" s="18">
        <f>IF(A73="","",MAX(0,ROUND(C73-E73,2)))</f>
        <v/>
      </c>
    </row>
    <row r="74">
      <c r="A74" s="16">
        <f>IF(ROWS($A$16:A74)&gt;$D$10,"",ROWS($A$16:A74))</f>
        <v/>
      </c>
      <c r="B74" s="17">
        <f>IF(A74="","",EDATE($D$11,A74-1))</f>
        <v/>
      </c>
      <c r="C74" s="18">
        <f>IF(A74="","",G73)</f>
        <v/>
      </c>
      <c r="D74" s="18">
        <f>IF(A74="","",IF(A74=$D$10,C74+F74,MIN($G$5,C74+F74)))</f>
        <v/>
      </c>
      <c r="E74" s="18">
        <f>IF(A74="","",D74-F74)</f>
        <v/>
      </c>
      <c r="F74" s="18">
        <f>IF(A74="","",ROUND(C74*$D$9/12,2))</f>
        <v/>
      </c>
      <c r="G74" s="18">
        <f>IF(A74="","",MAX(0,ROUND(C74-E74,2)))</f>
        <v/>
      </c>
    </row>
    <row r="75">
      <c r="A75" s="16">
        <f>IF(ROWS($A$16:A75)&gt;$D$10,"",ROWS($A$16:A75))</f>
        <v/>
      </c>
      <c r="B75" s="17">
        <f>IF(A75="","",EDATE($D$11,A75-1))</f>
        <v/>
      </c>
      <c r="C75" s="18">
        <f>IF(A75="","",G74)</f>
        <v/>
      </c>
      <c r="D75" s="18">
        <f>IF(A75="","",IF(A75=$D$10,C75+F75,MIN($G$5,C75+F75)))</f>
        <v/>
      </c>
      <c r="E75" s="18">
        <f>IF(A75="","",D75-F75)</f>
        <v/>
      </c>
      <c r="F75" s="18">
        <f>IF(A75="","",ROUND(C75*$D$9/12,2))</f>
        <v/>
      </c>
      <c r="G75" s="18">
        <f>IF(A75="","",MAX(0,ROUND(C75-E75,2)))</f>
        <v/>
      </c>
    </row>
    <row r="76">
      <c r="A76" s="16">
        <f>IF(ROWS($A$16:A76)&gt;$D$10,"",ROWS($A$16:A76))</f>
        <v/>
      </c>
      <c r="B76" s="17">
        <f>IF(A76="","",EDATE($D$11,A76-1))</f>
        <v/>
      </c>
      <c r="C76" s="18">
        <f>IF(A76="","",G75)</f>
        <v/>
      </c>
      <c r="D76" s="18">
        <f>IF(A76="","",IF(A76=$D$10,C76+F76,MIN($G$5,C76+F76)))</f>
        <v/>
      </c>
      <c r="E76" s="18">
        <f>IF(A76="","",D76-F76)</f>
        <v/>
      </c>
      <c r="F76" s="18">
        <f>IF(A76="","",ROUND(C76*$D$9/12,2))</f>
        <v/>
      </c>
      <c r="G76" s="18">
        <f>IF(A76="","",MAX(0,ROUND(C76-E76,2)))</f>
        <v/>
      </c>
    </row>
    <row r="77">
      <c r="A77" s="16">
        <f>IF(ROWS($A$16:A77)&gt;$D$10,"",ROWS($A$16:A77))</f>
        <v/>
      </c>
      <c r="B77" s="17">
        <f>IF(A77="","",EDATE($D$11,A77-1))</f>
        <v/>
      </c>
      <c r="C77" s="18">
        <f>IF(A77="","",G76)</f>
        <v/>
      </c>
      <c r="D77" s="18">
        <f>IF(A77="","",IF(A77=$D$10,C77+F77,MIN($G$5,C77+F77)))</f>
        <v/>
      </c>
      <c r="E77" s="18">
        <f>IF(A77="","",D77-F77)</f>
        <v/>
      </c>
      <c r="F77" s="18">
        <f>IF(A77="","",ROUND(C77*$D$9/12,2))</f>
        <v/>
      </c>
      <c r="G77" s="18">
        <f>IF(A77="","",MAX(0,ROUND(C77-E77,2)))</f>
        <v/>
      </c>
    </row>
    <row r="78">
      <c r="A78" s="16">
        <f>IF(ROWS($A$16:A78)&gt;$D$10,"",ROWS($A$16:A78))</f>
        <v/>
      </c>
      <c r="B78" s="17">
        <f>IF(A78="","",EDATE($D$11,A78-1))</f>
        <v/>
      </c>
      <c r="C78" s="18">
        <f>IF(A78="","",G77)</f>
        <v/>
      </c>
      <c r="D78" s="18">
        <f>IF(A78="","",IF(A78=$D$10,C78+F78,MIN($G$5,C78+F78)))</f>
        <v/>
      </c>
      <c r="E78" s="18">
        <f>IF(A78="","",D78-F78)</f>
        <v/>
      </c>
      <c r="F78" s="18">
        <f>IF(A78="","",ROUND(C78*$D$9/12,2))</f>
        <v/>
      </c>
      <c r="G78" s="18">
        <f>IF(A78="","",MAX(0,ROUND(C78-E78,2)))</f>
        <v/>
      </c>
    </row>
    <row r="79">
      <c r="A79" s="16">
        <f>IF(ROWS($A$16:A79)&gt;$D$10,"",ROWS($A$16:A79))</f>
        <v/>
      </c>
      <c r="B79" s="17">
        <f>IF(A79="","",EDATE($D$11,A79-1))</f>
        <v/>
      </c>
      <c r="C79" s="18">
        <f>IF(A79="","",G78)</f>
        <v/>
      </c>
      <c r="D79" s="18">
        <f>IF(A79="","",IF(A79=$D$10,C79+F79,MIN($G$5,C79+F79)))</f>
        <v/>
      </c>
      <c r="E79" s="18">
        <f>IF(A79="","",D79-F79)</f>
        <v/>
      </c>
      <c r="F79" s="18">
        <f>IF(A79="","",ROUND(C79*$D$9/12,2))</f>
        <v/>
      </c>
      <c r="G79" s="18">
        <f>IF(A79="","",MAX(0,ROUND(C79-E79,2)))</f>
        <v/>
      </c>
    </row>
    <row r="80">
      <c r="A80" s="16">
        <f>IF(ROWS($A$16:A80)&gt;$D$10,"",ROWS($A$16:A80))</f>
        <v/>
      </c>
      <c r="B80" s="17">
        <f>IF(A80="","",EDATE($D$11,A80-1))</f>
        <v/>
      </c>
      <c r="C80" s="18">
        <f>IF(A80="","",G79)</f>
        <v/>
      </c>
      <c r="D80" s="18">
        <f>IF(A80="","",IF(A80=$D$10,C80+F80,MIN($G$5,C80+F80)))</f>
        <v/>
      </c>
      <c r="E80" s="18">
        <f>IF(A80="","",D80-F80)</f>
        <v/>
      </c>
      <c r="F80" s="18">
        <f>IF(A80="","",ROUND(C80*$D$9/12,2))</f>
        <v/>
      </c>
      <c r="G80" s="18">
        <f>IF(A80="","",MAX(0,ROUND(C80-E80,2)))</f>
        <v/>
      </c>
    </row>
    <row r="81">
      <c r="A81" s="16">
        <f>IF(ROWS($A$16:A81)&gt;$D$10,"",ROWS($A$16:A81))</f>
        <v/>
      </c>
      <c r="B81" s="17">
        <f>IF(A81="","",EDATE($D$11,A81-1))</f>
        <v/>
      </c>
      <c r="C81" s="18">
        <f>IF(A81="","",G80)</f>
        <v/>
      </c>
      <c r="D81" s="18">
        <f>IF(A81="","",IF(A81=$D$10,C81+F81,MIN($G$5,C81+F81)))</f>
        <v/>
      </c>
      <c r="E81" s="18">
        <f>IF(A81="","",D81-F81)</f>
        <v/>
      </c>
      <c r="F81" s="18">
        <f>IF(A81="","",ROUND(C81*$D$9/12,2))</f>
        <v/>
      </c>
      <c r="G81" s="18">
        <f>IF(A81="","",MAX(0,ROUND(C81-E81,2)))</f>
        <v/>
      </c>
    </row>
    <row r="82">
      <c r="A82" s="16">
        <f>IF(ROWS($A$16:A82)&gt;$D$10,"",ROWS($A$16:A82))</f>
        <v/>
      </c>
      <c r="B82" s="17">
        <f>IF(A82="","",EDATE($D$11,A82-1))</f>
        <v/>
      </c>
      <c r="C82" s="18">
        <f>IF(A82="","",G81)</f>
        <v/>
      </c>
      <c r="D82" s="18">
        <f>IF(A82="","",IF(A82=$D$10,C82+F82,MIN($G$5,C82+F82)))</f>
        <v/>
      </c>
      <c r="E82" s="18">
        <f>IF(A82="","",D82-F82)</f>
        <v/>
      </c>
      <c r="F82" s="18">
        <f>IF(A82="","",ROUND(C82*$D$9/12,2))</f>
        <v/>
      </c>
      <c r="G82" s="18">
        <f>IF(A82="","",MAX(0,ROUND(C82-E82,2)))</f>
        <v/>
      </c>
    </row>
    <row r="83">
      <c r="A83" s="16">
        <f>IF(ROWS($A$16:A83)&gt;$D$10,"",ROWS($A$16:A83))</f>
        <v/>
      </c>
      <c r="B83" s="17">
        <f>IF(A83="","",EDATE($D$11,A83-1))</f>
        <v/>
      </c>
      <c r="C83" s="18">
        <f>IF(A83="","",G82)</f>
        <v/>
      </c>
      <c r="D83" s="18">
        <f>IF(A83="","",IF(A83=$D$10,C83+F83,MIN($G$5,C83+F83)))</f>
        <v/>
      </c>
      <c r="E83" s="18">
        <f>IF(A83="","",D83-F83)</f>
        <v/>
      </c>
      <c r="F83" s="18">
        <f>IF(A83="","",ROUND(C83*$D$9/12,2))</f>
        <v/>
      </c>
      <c r="G83" s="18">
        <f>IF(A83="","",MAX(0,ROUND(C83-E83,2)))</f>
        <v/>
      </c>
    </row>
    <row r="84">
      <c r="A84" s="16">
        <f>IF(ROWS($A$16:A84)&gt;$D$10,"",ROWS($A$16:A84))</f>
        <v/>
      </c>
      <c r="B84" s="17">
        <f>IF(A84="","",EDATE($D$11,A84-1))</f>
        <v/>
      </c>
      <c r="C84" s="18">
        <f>IF(A84="","",G83)</f>
        <v/>
      </c>
      <c r="D84" s="18">
        <f>IF(A84="","",IF(A84=$D$10,C84+F84,MIN($G$5,C84+F84)))</f>
        <v/>
      </c>
      <c r="E84" s="18">
        <f>IF(A84="","",D84-F84)</f>
        <v/>
      </c>
      <c r="F84" s="18">
        <f>IF(A84="","",ROUND(C84*$D$9/12,2))</f>
        <v/>
      </c>
      <c r="G84" s="18">
        <f>IF(A84="","",MAX(0,ROUND(C84-E84,2)))</f>
        <v/>
      </c>
    </row>
    <row r="85">
      <c r="A85" s="16">
        <f>IF(ROWS($A$16:A85)&gt;$D$10,"",ROWS($A$16:A85))</f>
        <v/>
      </c>
      <c r="B85" s="17">
        <f>IF(A85="","",EDATE($D$11,A85-1))</f>
        <v/>
      </c>
      <c r="C85" s="18">
        <f>IF(A85="","",G84)</f>
        <v/>
      </c>
      <c r="D85" s="18">
        <f>IF(A85="","",IF(A85=$D$10,C85+F85,MIN($G$5,C85+F85)))</f>
        <v/>
      </c>
      <c r="E85" s="18">
        <f>IF(A85="","",D85-F85)</f>
        <v/>
      </c>
      <c r="F85" s="18">
        <f>IF(A85="","",ROUND(C85*$D$9/12,2))</f>
        <v/>
      </c>
      <c r="G85" s="18">
        <f>IF(A85="","",MAX(0,ROUND(C85-E85,2)))</f>
        <v/>
      </c>
    </row>
    <row r="86">
      <c r="A86" s="16">
        <f>IF(ROWS($A$16:A86)&gt;$D$10,"",ROWS($A$16:A86))</f>
        <v/>
      </c>
      <c r="B86" s="17">
        <f>IF(A86="","",EDATE($D$11,A86-1))</f>
        <v/>
      </c>
      <c r="C86" s="18">
        <f>IF(A86="","",G85)</f>
        <v/>
      </c>
      <c r="D86" s="18">
        <f>IF(A86="","",IF(A86=$D$10,C86+F86,MIN($G$5,C86+F86)))</f>
        <v/>
      </c>
      <c r="E86" s="18">
        <f>IF(A86="","",D86-F86)</f>
        <v/>
      </c>
      <c r="F86" s="18">
        <f>IF(A86="","",ROUND(C86*$D$9/12,2))</f>
        <v/>
      </c>
      <c r="G86" s="18">
        <f>IF(A86="","",MAX(0,ROUND(C86-E86,2)))</f>
        <v/>
      </c>
    </row>
    <row r="87">
      <c r="A87" s="16">
        <f>IF(ROWS($A$16:A87)&gt;$D$10,"",ROWS($A$16:A87))</f>
        <v/>
      </c>
      <c r="B87" s="17">
        <f>IF(A87="","",EDATE($D$11,A87-1))</f>
        <v/>
      </c>
      <c r="C87" s="18">
        <f>IF(A87="","",G86)</f>
        <v/>
      </c>
      <c r="D87" s="18">
        <f>IF(A87="","",IF(A87=$D$10,C87+F87,MIN($G$5,C87+F87)))</f>
        <v/>
      </c>
      <c r="E87" s="18">
        <f>IF(A87="","",D87-F87)</f>
        <v/>
      </c>
      <c r="F87" s="18">
        <f>IF(A87="","",ROUND(C87*$D$9/12,2))</f>
        <v/>
      </c>
      <c r="G87" s="18">
        <f>IF(A87="","",MAX(0,ROUND(C87-E87,2)))</f>
        <v/>
      </c>
    </row>
    <row r="88">
      <c r="A88" s="16">
        <f>IF(ROWS($A$16:A88)&gt;$D$10,"",ROWS($A$16:A88))</f>
        <v/>
      </c>
      <c r="B88" s="17">
        <f>IF(A88="","",EDATE($D$11,A88-1))</f>
        <v/>
      </c>
      <c r="C88" s="18">
        <f>IF(A88="","",G87)</f>
        <v/>
      </c>
      <c r="D88" s="18">
        <f>IF(A88="","",IF(A88=$D$10,C88+F88,MIN($G$5,C88+F88)))</f>
        <v/>
      </c>
      <c r="E88" s="18">
        <f>IF(A88="","",D88-F88)</f>
        <v/>
      </c>
      <c r="F88" s="18">
        <f>IF(A88="","",ROUND(C88*$D$9/12,2))</f>
        <v/>
      </c>
      <c r="G88" s="18">
        <f>IF(A88="","",MAX(0,ROUND(C88-E88,2)))</f>
        <v/>
      </c>
    </row>
    <row r="89">
      <c r="A89" s="16">
        <f>IF(ROWS($A$16:A89)&gt;$D$10,"",ROWS($A$16:A89))</f>
        <v/>
      </c>
      <c r="B89" s="17">
        <f>IF(A89="","",EDATE($D$11,A89-1))</f>
        <v/>
      </c>
      <c r="C89" s="18">
        <f>IF(A89="","",G88)</f>
        <v/>
      </c>
      <c r="D89" s="18">
        <f>IF(A89="","",IF(A89=$D$10,C89+F89,MIN($G$5,C89+F89)))</f>
        <v/>
      </c>
      <c r="E89" s="18">
        <f>IF(A89="","",D89-F89)</f>
        <v/>
      </c>
      <c r="F89" s="18">
        <f>IF(A89="","",ROUND(C89*$D$9/12,2))</f>
        <v/>
      </c>
      <c r="G89" s="18">
        <f>IF(A89="","",MAX(0,ROUND(C89-E89,2)))</f>
        <v/>
      </c>
    </row>
    <row r="90">
      <c r="A90" s="16">
        <f>IF(ROWS($A$16:A90)&gt;$D$10,"",ROWS($A$16:A90))</f>
        <v/>
      </c>
      <c r="B90" s="17">
        <f>IF(A90="","",EDATE($D$11,A90-1))</f>
        <v/>
      </c>
      <c r="C90" s="18">
        <f>IF(A90="","",G89)</f>
        <v/>
      </c>
      <c r="D90" s="18">
        <f>IF(A90="","",IF(A90=$D$10,C90+F90,MIN($G$5,C90+F90)))</f>
        <v/>
      </c>
      <c r="E90" s="18">
        <f>IF(A90="","",D90-F90)</f>
        <v/>
      </c>
      <c r="F90" s="18">
        <f>IF(A90="","",ROUND(C90*$D$9/12,2))</f>
        <v/>
      </c>
      <c r="G90" s="18">
        <f>IF(A90="","",MAX(0,ROUND(C90-E90,2)))</f>
        <v/>
      </c>
    </row>
    <row r="91">
      <c r="A91" s="16">
        <f>IF(ROWS($A$16:A91)&gt;$D$10,"",ROWS($A$16:A91))</f>
        <v/>
      </c>
      <c r="B91" s="17">
        <f>IF(A91="","",EDATE($D$11,A91-1))</f>
        <v/>
      </c>
      <c r="C91" s="18">
        <f>IF(A91="","",G90)</f>
        <v/>
      </c>
      <c r="D91" s="18">
        <f>IF(A91="","",IF(A91=$D$10,C91+F91,MIN($G$5,C91+F91)))</f>
        <v/>
      </c>
      <c r="E91" s="18">
        <f>IF(A91="","",D91-F91)</f>
        <v/>
      </c>
      <c r="F91" s="18">
        <f>IF(A91="","",ROUND(C91*$D$9/12,2))</f>
        <v/>
      </c>
      <c r="G91" s="18">
        <f>IF(A91="","",MAX(0,ROUND(C91-E91,2)))</f>
        <v/>
      </c>
    </row>
    <row r="92">
      <c r="A92" s="16">
        <f>IF(ROWS($A$16:A92)&gt;$D$10,"",ROWS($A$16:A92))</f>
        <v/>
      </c>
      <c r="B92" s="17">
        <f>IF(A92="","",EDATE($D$11,A92-1))</f>
        <v/>
      </c>
      <c r="C92" s="18">
        <f>IF(A92="","",G91)</f>
        <v/>
      </c>
      <c r="D92" s="18">
        <f>IF(A92="","",IF(A92=$D$10,C92+F92,MIN($G$5,C92+F92)))</f>
        <v/>
      </c>
      <c r="E92" s="18">
        <f>IF(A92="","",D92-F92)</f>
        <v/>
      </c>
      <c r="F92" s="18">
        <f>IF(A92="","",ROUND(C92*$D$9/12,2))</f>
        <v/>
      </c>
      <c r="G92" s="18">
        <f>IF(A92="","",MAX(0,ROUND(C92-E92,2)))</f>
        <v/>
      </c>
    </row>
    <row r="93">
      <c r="A93" s="16">
        <f>IF(ROWS($A$16:A93)&gt;$D$10,"",ROWS($A$16:A93))</f>
        <v/>
      </c>
      <c r="B93" s="17">
        <f>IF(A93="","",EDATE($D$11,A93-1))</f>
        <v/>
      </c>
      <c r="C93" s="18">
        <f>IF(A93="","",G92)</f>
        <v/>
      </c>
      <c r="D93" s="18">
        <f>IF(A93="","",IF(A93=$D$10,C93+F93,MIN($G$5,C93+F93)))</f>
        <v/>
      </c>
      <c r="E93" s="18">
        <f>IF(A93="","",D93-F93)</f>
        <v/>
      </c>
      <c r="F93" s="18">
        <f>IF(A93="","",ROUND(C93*$D$9/12,2))</f>
        <v/>
      </c>
      <c r="G93" s="18">
        <f>IF(A93="","",MAX(0,ROUND(C93-E93,2)))</f>
        <v/>
      </c>
    </row>
    <row r="94">
      <c r="A94" s="16">
        <f>IF(ROWS($A$16:A94)&gt;$D$10,"",ROWS($A$16:A94))</f>
        <v/>
      </c>
      <c r="B94" s="17">
        <f>IF(A94="","",EDATE($D$11,A94-1))</f>
        <v/>
      </c>
      <c r="C94" s="18">
        <f>IF(A94="","",G93)</f>
        <v/>
      </c>
      <c r="D94" s="18">
        <f>IF(A94="","",IF(A94=$D$10,C94+F94,MIN($G$5,C94+F94)))</f>
        <v/>
      </c>
      <c r="E94" s="18">
        <f>IF(A94="","",D94-F94)</f>
        <v/>
      </c>
      <c r="F94" s="18">
        <f>IF(A94="","",ROUND(C94*$D$9/12,2))</f>
        <v/>
      </c>
      <c r="G94" s="18">
        <f>IF(A94="","",MAX(0,ROUND(C94-E94,2)))</f>
        <v/>
      </c>
    </row>
    <row r="95">
      <c r="A95" s="16">
        <f>IF(ROWS($A$16:A95)&gt;$D$10,"",ROWS($A$16:A95))</f>
        <v/>
      </c>
      <c r="B95" s="17">
        <f>IF(A95="","",EDATE($D$11,A95-1))</f>
        <v/>
      </c>
      <c r="C95" s="18">
        <f>IF(A95="","",G94)</f>
        <v/>
      </c>
      <c r="D95" s="18">
        <f>IF(A95="","",IF(A95=$D$10,C95+F95,MIN($G$5,C95+F95)))</f>
        <v/>
      </c>
      <c r="E95" s="18">
        <f>IF(A95="","",D95-F95)</f>
        <v/>
      </c>
      <c r="F95" s="18">
        <f>IF(A95="","",ROUND(C95*$D$9/12,2))</f>
        <v/>
      </c>
      <c r="G95" s="18">
        <f>IF(A95="","",MAX(0,ROUND(C95-E95,2)))</f>
        <v/>
      </c>
    </row>
    <row r="96">
      <c r="A96" s="16">
        <f>IF(ROWS($A$16:A96)&gt;$D$10,"",ROWS($A$16:A96))</f>
        <v/>
      </c>
      <c r="B96" s="17">
        <f>IF(A96="","",EDATE($D$11,A96-1))</f>
        <v/>
      </c>
      <c r="C96" s="18">
        <f>IF(A96="","",G95)</f>
        <v/>
      </c>
      <c r="D96" s="18">
        <f>IF(A96="","",IF(A96=$D$10,C96+F96,MIN($G$5,C96+F96)))</f>
        <v/>
      </c>
      <c r="E96" s="18">
        <f>IF(A96="","",D96-F96)</f>
        <v/>
      </c>
      <c r="F96" s="18">
        <f>IF(A96="","",ROUND(C96*$D$9/12,2))</f>
        <v/>
      </c>
      <c r="G96" s="18">
        <f>IF(A96="","",MAX(0,ROUND(C96-E96,2)))</f>
        <v/>
      </c>
    </row>
    <row r="97">
      <c r="A97" s="16">
        <f>IF(ROWS($A$16:A97)&gt;$D$10,"",ROWS($A$16:A97))</f>
        <v/>
      </c>
      <c r="B97" s="17">
        <f>IF(A97="","",EDATE($D$11,A97-1))</f>
        <v/>
      </c>
      <c r="C97" s="18">
        <f>IF(A97="","",G96)</f>
        <v/>
      </c>
      <c r="D97" s="18">
        <f>IF(A97="","",IF(A97=$D$10,C97+F97,MIN($G$5,C97+F97)))</f>
        <v/>
      </c>
      <c r="E97" s="18">
        <f>IF(A97="","",D97-F97)</f>
        <v/>
      </c>
      <c r="F97" s="18">
        <f>IF(A97="","",ROUND(C97*$D$9/12,2))</f>
        <v/>
      </c>
      <c r="G97" s="18">
        <f>IF(A97="","",MAX(0,ROUND(C97-E97,2)))</f>
        <v/>
      </c>
    </row>
    <row r="98">
      <c r="A98" s="16">
        <f>IF(ROWS($A$16:A98)&gt;$D$10,"",ROWS($A$16:A98))</f>
        <v/>
      </c>
      <c r="B98" s="17">
        <f>IF(A98="","",EDATE($D$11,A98-1))</f>
        <v/>
      </c>
      <c r="C98" s="18">
        <f>IF(A98="","",G97)</f>
        <v/>
      </c>
      <c r="D98" s="18">
        <f>IF(A98="","",IF(A98=$D$10,C98+F98,MIN($G$5,C98+F98)))</f>
        <v/>
      </c>
      <c r="E98" s="18">
        <f>IF(A98="","",D98-F98)</f>
        <v/>
      </c>
      <c r="F98" s="18">
        <f>IF(A98="","",ROUND(C98*$D$9/12,2))</f>
        <v/>
      </c>
      <c r="G98" s="18">
        <f>IF(A98="","",MAX(0,ROUND(C98-E98,2)))</f>
        <v/>
      </c>
    </row>
    <row r="99">
      <c r="A99" s="16">
        <f>IF(ROWS($A$16:A99)&gt;$D$10,"",ROWS($A$16:A99))</f>
        <v/>
      </c>
      <c r="B99" s="17">
        <f>IF(A99="","",EDATE($D$11,A99-1))</f>
        <v/>
      </c>
      <c r="C99" s="18">
        <f>IF(A99="","",G98)</f>
        <v/>
      </c>
      <c r="D99" s="18">
        <f>IF(A99="","",IF(A99=$D$10,C99+F99,MIN($G$5,C99+F99)))</f>
        <v/>
      </c>
      <c r="E99" s="18">
        <f>IF(A99="","",D99-F99)</f>
        <v/>
      </c>
      <c r="F99" s="18">
        <f>IF(A99="","",ROUND(C99*$D$9/12,2))</f>
        <v/>
      </c>
      <c r="G99" s="18">
        <f>IF(A99="","",MAX(0,ROUND(C99-E99,2)))</f>
        <v/>
      </c>
    </row>
    <row r="100">
      <c r="A100" s="16">
        <f>IF(ROWS($A$16:A100)&gt;$D$10,"",ROWS($A$16:A100))</f>
        <v/>
      </c>
      <c r="B100" s="17">
        <f>IF(A100="","",EDATE($D$11,A100-1))</f>
        <v/>
      </c>
      <c r="C100" s="18">
        <f>IF(A100="","",G99)</f>
        <v/>
      </c>
      <c r="D100" s="18">
        <f>IF(A100="","",IF(A100=$D$10,C100+F100,MIN($G$5,C100+F100)))</f>
        <v/>
      </c>
      <c r="E100" s="18">
        <f>IF(A100="","",D100-F100)</f>
        <v/>
      </c>
      <c r="F100" s="18">
        <f>IF(A100="","",ROUND(C100*$D$9/12,2))</f>
        <v/>
      </c>
      <c r="G100" s="18">
        <f>IF(A100="","",MAX(0,ROUND(C100-E100,2)))</f>
        <v/>
      </c>
    </row>
    <row r="101">
      <c r="A101" s="16">
        <f>IF(ROWS($A$16:A101)&gt;$D$10,"",ROWS($A$16:A101))</f>
        <v/>
      </c>
      <c r="B101" s="17">
        <f>IF(A101="","",EDATE($D$11,A101-1))</f>
        <v/>
      </c>
      <c r="C101" s="18">
        <f>IF(A101="","",G100)</f>
        <v/>
      </c>
      <c r="D101" s="18">
        <f>IF(A101="","",IF(A101=$D$10,C101+F101,MIN($G$5,C101+F101)))</f>
        <v/>
      </c>
      <c r="E101" s="18">
        <f>IF(A101="","",D101-F101)</f>
        <v/>
      </c>
      <c r="F101" s="18">
        <f>IF(A101="","",ROUND(C101*$D$9/12,2))</f>
        <v/>
      </c>
      <c r="G101" s="18">
        <f>IF(A101="","",MAX(0,ROUND(C101-E101,2)))</f>
        <v/>
      </c>
    </row>
    <row r="102">
      <c r="A102" s="16">
        <f>IF(ROWS($A$16:A102)&gt;$D$10,"",ROWS($A$16:A102))</f>
        <v/>
      </c>
      <c r="B102" s="17">
        <f>IF(A102="","",EDATE($D$11,A102-1))</f>
        <v/>
      </c>
      <c r="C102" s="18">
        <f>IF(A102="","",G101)</f>
        <v/>
      </c>
      <c r="D102" s="18">
        <f>IF(A102="","",IF(A102=$D$10,C102+F102,MIN($G$5,C102+F102)))</f>
        <v/>
      </c>
      <c r="E102" s="18">
        <f>IF(A102="","",D102-F102)</f>
        <v/>
      </c>
      <c r="F102" s="18">
        <f>IF(A102="","",ROUND(C102*$D$9/12,2))</f>
        <v/>
      </c>
      <c r="G102" s="18">
        <f>IF(A102="","",MAX(0,ROUND(C102-E102,2)))</f>
        <v/>
      </c>
    </row>
    <row r="103">
      <c r="A103" s="16">
        <f>IF(ROWS($A$16:A103)&gt;$D$10,"",ROWS($A$16:A103))</f>
        <v/>
      </c>
      <c r="B103" s="17">
        <f>IF(A103="","",EDATE($D$11,A103-1))</f>
        <v/>
      </c>
      <c r="C103" s="18">
        <f>IF(A103="","",G102)</f>
        <v/>
      </c>
      <c r="D103" s="18">
        <f>IF(A103="","",IF(A103=$D$10,C103+F103,MIN($G$5,C103+F103)))</f>
        <v/>
      </c>
      <c r="E103" s="18">
        <f>IF(A103="","",D103-F103)</f>
        <v/>
      </c>
      <c r="F103" s="18">
        <f>IF(A103="","",ROUND(C103*$D$9/12,2))</f>
        <v/>
      </c>
      <c r="G103" s="18">
        <f>IF(A103="","",MAX(0,ROUND(C103-E103,2)))</f>
        <v/>
      </c>
    </row>
    <row r="104">
      <c r="A104" s="16">
        <f>IF(ROWS($A$16:A104)&gt;$D$10,"",ROWS($A$16:A104))</f>
        <v/>
      </c>
      <c r="B104" s="17">
        <f>IF(A104="","",EDATE($D$11,A104-1))</f>
        <v/>
      </c>
      <c r="C104" s="18">
        <f>IF(A104="","",G103)</f>
        <v/>
      </c>
      <c r="D104" s="18">
        <f>IF(A104="","",IF(A104=$D$10,C104+F104,MIN($G$5,C104+F104)))</f>
        <v/>
      </c>
      <c r="E104" s="18">
        <f>IF(A104="","",D104-F104)</f>
        <v/>
      </c>
      <c r="F104" s="18">
        <f>IF(A104="","",ROUND(C104*$D$9/12,2))</f>
        <v/>
      </c>
      <c r="G104" s="18">
        <f>IF(A104="","",MAX(0,ROUND(C104-E104,2)))</f>
        <v/>
      </c>
    </row>
    <row r="105">
      <c r="A105" s="16">
        <f>IF(ROWS($A$16:A105)&gt;$D$10,"",ROWS($A$16:A105))</f>
        <v/>
      </c>
      <c r="B105" s="17">
        <f>IF(A105="","",EDATE($D$11,A105-1))</f>
        <v/>
      </c>
      <c r="C105" s="18">
        <f>IF(A105="","",G104)</f>
        <v/>
      </c>
      <c r="D105" s="18">
        <f>IF(A105="","",IF(A105=$D$10,C105+F105,MIN($G$5,C105+F105)))</f>
        <v/>
      </c>
      <c r="E105" s="18">
        <f>IF(A105="","",D105-F105)</f>
        <v/>
      </c>
      <c r="F105" s="18">
        <f>IF(A105="","",ROUND(C105*$D$9/12,2))</f>
        <v/>
      </c>
      <c r="G105" s="18">
        <f>IF(A105="","",MAX(0,ROUND(C105-E105,2)))</f>
        <v/>
      </c>
    </row>
  </sheetData>
  <mergeCells count="17">
    <mergeCell ref="A10:C10"/>
    <mergeCell ref="A13:G13"/>
    <mergeCell ref="E4:F4"/>
    <mergeCell ref="E6:F6"/>
    <mergeCell ref="A1:G1"/>
    <mergeCell ref="A11:C11"/>
    <mergeCell ref="A5:C5"/>
    <mergeCell ref="E7:F7"/>
    <mergeCell ref="A8:C8"/>
    <mergeCell ref="A6:C6"/>
    <mergeCell ref="A9:C9"/>
    <mergeCell ref="E5:F5"/>
    <mergeCell ref="A2:G2"/>
    <mergeCell ref="A7:C7"/>
    <mergeCell ref="A4:C4"/>
    <mergeCell ref="E9:F9"/>
    <mergeCell ref="E8:F8"/>
  </mergeCells>
  <conditionalFormatting sqref="A16:G105">
    <cfRule type="expression" priority="1" dxfId="0">
      <formula>AND($A16&lt;&gt;"",MOD($A16,2)=0)</formula>
    </cfRule>
  </conditionalFormatting>
  <printOptions horizontalCentered="1"/>
  <pageMargins left="0.4" right="0.4" top="0.4" bottom="0.4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2026-10-24T03:12:30Z</dcterms:created>
  <dcterms:modified xmlns:dcterms="http://purl.org/dc/terms/" xmlns:xsi="http://www.w3.org/2001/XMLSchema-instance" xsi:type="dcterms:W3CDTF">2026-10-24T03:12:30Z</dcterms:modified>
</cp:coreProperties>
</file>