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Amortiz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mmm d, yyyy"/>
    <numFmt numFmtId="167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20"/>
    </font>
    <font>
      <name val="Calibri"/>
      <i val="1"/>
      <color rgb="00595959"/>
      <sz val="9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262626"/>
      <sz val="10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  <fill>
      <patternFill patternType="solid">
        <fgColor rgb="001F4E79"/>
        <bgColor rgb="001F4E79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164" fontId="4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indent="1"/>
    </xf>
    <xf numFmtId="0" fontId="0" fillId="0" borderId="1" pivotButton="0" quotePrefix="0" xfId="0"/>
    <xf numFmtId="164" fontId="4" fillId="4" borderId="1" applyAlignment="1" pivotButton="0" quotePrefix="0" xfId="0">
      <alignment horizontal="right" vertical="center"/>
    </xf>
    <xf numFmtId="10" fontId="4" fillId="3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/>
    </xf>
    <xf numFmtId="0" fontId="0" fillId="0" borderId="4" pivotButton="0" quotePrefix="0" xfId="0"/>
    <xf numFmtId="0" fontId="0" fillId="0" borderId="5" pivotButton="0" quotePrefix="0" xfId="0"/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5" fillId="5" borderId="0" applyAlignment="1" pivotButton="0" quotePrefix="0" xfId="0">
      <alignment vertical="center"/>
    </xf>
    <xf numFmtId="0" fontId="6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vertical="center"/>
    </xf>
  </cellXfs>
  <cellStyles count="1">
    <cellStyle name="Normal" xfId="0" builtinId="0" hidden="0"/>
  </cellStyles>
  <dxfs count="1">
    <dxf>
      <fill>
        <patternFill patternType="solid">
          <fgColor rgb="00F2F7FC"/>
          <bgColor rgb="00F2F7F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1">
      <c r="A1" s="1" t="inlineStr">
        <is>
          <t>LOAN AMORTIZATION SCHEDULE</t>
        </is>
      </c>
    </row>
    <row r="2">
      <c r="A2" s="2" t="inlineStr">
        <is>
          <t>Yellow cells are inputs. Green cells calculate automatically.</t>
        </is>
      </c>
    </row>
    <row r="4">
      <c r="A4" s="3" t="inlineStr">
        <is>
          <t>Loan amount</t>
        </is>
      </c>
      <c r="D4" s="4" t="n">
        <v>250000</v>
      </c>
      <c r="E4" s="5" t="inlineStr">
        <is>
          <t>Monthly payment</t>
        </is>
      </c>
      <c r="F4" s="6" t="n"/>
      <c r="G4" s="7">
        <f>ROUND(PMT(D5/12,D6*12,-D4),2)</f>
        <v/>
      </c>
    </row>
    <row r="5">
      <c r="A5" s="3" t="inlineStr">
        <is>
          <t>Annual interest rate</t>
        </is>
      </c>
      <c r="D5" s="8" t="n">
        <v>0.065</v>
      </c>
      <c r="E5" s="5" t="inlineStr">
        <is>
          <t>Number of payments</t>
        </is>
      </c>
      <c r="F5" s="6" t="n"/>
      <c r="G5" s="9">
        <f>D6*12</f>
        <v/>
      </c>
    </row>
    <row r="6">
      <c r="A6" s="3" t="inlineStr">
        <is>
          <t>Loan term (years)</t>
        </is>
      </c>
      <c r="D6" s="10" t="n">
        <v>30</v>
      </c>
      <c r="E6" s="5" t="inlineStr">
        <is>
          <t>Total interest</t>
        </is>
      </c>
      <c r="F6" s="6" t="n"/>
      <c r="G6" s="7">
        <f>SUM(F13:F372)</f>
        <v/>
      </c>
    </row>
    <row r="7">
      <c r="A7" s="3" t="inlineStr">
        <is>
          <t>First payment date</t>
        </is>
      </c>
      <c r="D7" s="11" t="n">
        <v>46388</v>
      </c>
      <c r="E7" s="5" t="inlineStr">
        <is>
          <t>Total cost of loan</t>
        </is>
      </c>
      <c r="F7" s="6" t="n"/>
      <c r="G7" s="7">
        <f>D4+G6</f>
        <v/>
      </c>
    </row>
    <row r="8"/>
    <row r="9">
      <c r="A9" s="3" t="inlineStr">
        <is>
          <t>Payoff date</t>
        </is>
      </c>
      <c r="B9" s="12" t="n"/>
      <c r="C9" s="13" t="n"/>
      <c r="D9" s="14">
        <f>EDATE(D7,D6*12-1)</f>
        <v/>
      </c>
      <c r="E9" s="5" t="inlineStr">
        <is>
          <t>Interest share of total cost</t>
        </is>
      </c>
      <c r="F9" s="6" t="n"/>
      <c r="G9" s="15">
        <f>G6/G7</f>
        <v/>
      </c>
    </row>
    <row r="10"/>
    <row r="11">
      <c r="A11" s="16" t="inlineStr">
        <is>
          <t>PAYMENT SCHEDULE</t>
        </is>
      </c>
    </row>
    <row r="12">
      <c r="A12" s="17" t="inlineStr">
        <is>
          <t>No.</t>
        </is>
      </c>
      <c r="B12" s="17" t="inlineStr">
        <is>
          <t>Payment Date</t>
        </is>
      </c>
      <c r="C12" s="17" t="inlineStr">
        <is>
          <t>Beginning Balance</t>
        </is>
      </c>
      <c r="D12" s="17" t="inlineStr">
        <is>
          <t>Payment</t>
        </is>
      </c>
      <c r="E12" s="17" t="inlineStr">
        <is>
          <t>Principal</t>
        </is>
      </c>
      <c r="F12" s="17" t="inlineStr">
        <is>
          <t>Interest</t>
        </is>
      </c>
      <c r="G12" s="17" t="inlineStr">
        <is>
          <t>Ending Balance</t>
        </is>
      </c>
    </row>
    <row r="13">
      <c r="A13" s="18">
        <f>IF(ROWS($A$13:A13)&gt;$G$5,"",ROWS($A$13:A13))</f>
        <v/>
      </c>
      <c r="B13" s="19">
        <f>IF(A13="","",EDATE($D$7,A13-1))</f>
        <v/>
      </c>
      <c r="C13" s="20">
        <f>IF(A13="","",$D$4)</f>
        <v/>
      </c>
      <c r="D13" s="20">
        <f>IF(A13="","",IF(A13=$G$5,C13+F13,MIN($G$4,C13+F13)))</f>
        <v/>
      </c>
      <c r="E13" s="20">
        <f>IF(A13="","",D13-F13)</f>
        <v/>
      </c>
      <c r="F13" s="20">
        <f>IF(A13="","",ROUND(C13*$D$5/12,2))</f>
        <v/>
      </c>
      <c r="G13" s="20">
        <f>IF(A13="","",MAX(0,ROUND(C13-E13,2)))</f>
        <v/>
      </c>
    </row>
    <row r="14">
      <c r="A14" s="18">
        <f>IF(ROWS($A$13:A14)&gt;$G$5,"",ROWS($A$13:A14))</f>
        <v/>
      </c>
      <c r="B14" s="19">
        <f>IF(A14="","",EDATE($D$7,A14-1))</f>
        <v/>
      </c>
      <c r="C14" s="20">
        <f>IF(A14="","",G13)</f>
        <v/>
      </c>
      <c r="D14" s="20">
        <f>IF(A14="","",IF(A14=$G$5,C14+F14,MIN($G$4,C14+F14)))</f>
        <v/>
      </c>
      <c r="E14" s="20">
        <f>IF(A14="","",D14-F14)</f>
        <v/>
      </c>
      <c r="F14" s="20">
        <f>IF(A14="","",ROUND(C14*$D$5/12,2))</f>
        <v/>
      </c>
      <c r="G14" s="20">
        <f>IF(A14="","",MAX(0,ROUND(C14-E14,2)))</f>
        <v/>
      </c>
    </row>
    <row r="15">
      <c r="A15" s="18">
        <f>IF(ROWS($A$13:A15)&gt;$G$5,"",ROWS($A$13:A15))</f>
        <v/>
      </c>
      <c r="B15" s="19">
        <f>IF(A15="","",EDATE($D$7,A15-1))</f>
        <v/>
      </c>
      <c r="C15" s="20">
        <f>IF(A15="","",G14)</f>
        <v/>
      </c>
      <c r="D15" s="20">
        <f>IF(A15="","",IF(A15=$G$5,C15+F15,MIN($G$4,C15+F15)))</f>
        <v/>
      </c>
      <c r="E15" s="20">
        <f>IF(A15="","",D15-F15)</f>
        <v/>
      </c>
      <c r="F15" s="20">
        <f>IF(A15="","",ROUND(C15*$D$5/12,2))</f>
        <v/>
      </c>
      <c r="G15" s="20">
        <f>IF(A15="","",MAX(0,ROUND(C15-E15,2)))</f>
        <v/>
      </c>
    </row>
    <row r="16">
      <c r="A16" s="18">
        <f>IF(ROWS($A$13:A16)&gt;$G$5,"",ROWS($A$13:A16))</f>
        <v/>
      </c>
      <c r="B16" s="19">
        <f>IF(A16="","",EDATE($D$7,A16-1))</f>
        <v/>
      </c>
      <c r="C16" s="20">
        <f>IF(A16="","",G15)</f>
        <v/>
      </c>
      <c r="D16" s="20">
        <f>IF(A16="","",IF(A16=$G$5,C16+F16,MIN($G$4,C16+F16)))</f>
        <v/>
      </c>
      <c r="E16" s="20">
        <f>IF(A16="","",D16-F16)</f>
        <v/>
      </c>
      <c r="F16" s="20">
        <f>IF(A16="","",ROUND(C16*$D$5/12,2))</f>
        <v/>
      </c>
      <c r="G16" s="20">
        <f>IF(A16="","",MAX(0,ROUND(C16-E16,2)))</f>
        <v/>
      </c>
    </row>
    <row r="17">
      <c r="A17" s="18">
        <f>IF(ROWS($A$13:A17)&gt;$G$5,"",ROWS($A$13:A17))</f>
        <v/>
      </c>
      <c r="B17" s="19">
        <f>IF(A17="","",EDATE($D$7,A17-1))</f>
        <v/>
      </c>
      <c r="C17" s="20">
        <f>IF(A17="","",G16)</f>
        <v/>
      </c>
      <c r="D17" s="20">
        <f>IF(A17="","",IF(A17=$G$5,C17+F17,MIN($G$4,C17+F17)))</f>
        <v/>
      </c>
      <c r="E17" s="20">
        <f>IF(A17="","",D17-F17)</f>
        <v/>
      </c>
      <c r="F17" s="20">
        <f>IF(A17="","",ROUND(C17*$D$5/12,2))</f>
        <v/>
      </c>
      <c r="G17" s="20">
        <f>IF(A17="","",MAX(0,ROUND(C17-E17,2)))</f>
        <v/>
      </c>
    </row>
    <row r="18">
      <c r="A18" s="18">
        <f>IF(ROWS($A$13:A18)&gt;$G$5,"",ROWS($A$13:A18))</f>
        <v/>
      </c>
      <c r="B18" s="19">
        <f>IF(A18="","",EDATE($D$7,A18-1))</f>
        <v/>
      </c>
      <c r="C18" s="20">
        <f>IF(A18="","",G17)</f>
        <v/>
      </c>
      <c r="D18" s="20">
        <f>IF(A18="","",IF(A18=$G$5,C18+F18,MIN($G$4,C18+F18)))</f>
        <v/>
      </c>
      <c r="E18" s="20">
        <f>IF(A18="","",D18-F18)</f>
        <v/>
      </c>
      <c r="F18" s="20">
        <f>IF(A18="","",ROUND(C18*$D$5/12,2))</f>
        <v/>
      </c>
      <c r="G18" s="20">
        <f>IF(A18="","",MAX(0,ROUND(C18-E18,2)))</f>
        <v/>
      </c>
    </row>
    <row r="19">
      <c r="A19" s="18">
        <f>IF(ROWS($A$13:A19)&gt;$G$5,"",ROWS($A$13:A19))</f>
        <v/>
      </c>
      <c r="B19" s="19">
        <f>IF(A19="","",EDATE($D$7,A19-1))</f>
        <v/>
      </c>
      <c r="C19" s="20">
        <f>IF(A19="","",G18)</f>
        <v/>
      </c>
      <c r="D19" s="20">
        <f>IF(A19="","",IF(A19=$G$5,C19+F19,MIN($G$4,C19+F19)))</f>
        <v/>
      </c>
      <c r="E19" s="20">
        <f>IF(A19="","",D19-F19)</f>
        <v/>
      </c>
      <c r="F19" s="20">
        <f>IF(A19="","",ROUND(C19*$D$5/12,2))</f>
        <v/>
      </c>
      <c r="G19" s="20">
        <f>IF(A19="","",MAX(0,ROUND(C19-E19,2)))</f>
        <v/>
      </c>
    </row>
    <row r="20">
      <c r="A20" s="18">
        <f>IF(ROWS($A$13:A20)&gt;$G$5,"",ROWS($A$13:A20))</f>
        <v/>
      </c>
      <c r="B20" s="19">
        <f>IF(A20="","",EDATE($D$7,A20-1))</f>
        <v/>
      </c>
      <c r="C20" s="20">
        <f>IF(A20="","",G19)</f>
        <v/>
      </c>
      <c r="D20" s="20">
        <f>IF(A20="","",IF(A20=$G$5,C20+F20,MIN($G$4,C20+F20)))</f>
        <v/>
      </c>
      <c r="E20" s="20">
        <f>IF(A20="","",D20-F20)</f>
        <v/>
      </c>
      <c r="F20" s="20">
        <f>IF(A20="","",ROUND(C20*$D$5/12,2))</f>
        <v/>
      </c>
      <c r="G20" s="20">
        <f>IF(A20="","",MAX(0,ROUND(C20-E20,2)))</f>
        <v/>
      </c>
    </row>
    <row r="21">
      <c r="A21" s="18">
        <f>IF(ROWS($A$13:A21)&gt;$G$5,"",ROWS($A$13:A21))</f>
        <v/>
      </c>
      <c r="B21" s="19">
        <f>IF(A21="","",EDATE($D$7,A21-1))</f>
        <v/>
      </c>
      <c r="C21" s="20">
        <f>IF(A21="","",G20)</f>
        <v/>
      </c>
      <c r="D21" s="20">
        <f>IF(A21="","",IF(A21=$G$5,C21+F21,MIN($G$4,C21+F21)))</f>
        <v/>
      </c>
      <c r="E21" s="20">
        <f>IF(A21="","",D21-F21)</f>
        <v/>
      </c>
      <c r="F21" s="20">
        <f>IF(A21="","",ROUND(C21*$D$5/12,2))</f>
        <v/>
      </c>
      <c r="G21" s="20">
        <f>IF(A21="","",MAX(0,ROUND(C21-E21,2)))</f>
        <v/>
      </c>
    </row>
    <row r="22">
      <c r="A22" s="18">
        <f>IF(ROWS($A$13:A22)&gt;$G$5,"",ROWS($A$13:A22))</f>
        <v/>
      </c>
      <c r="B22" s="19">
        <f>IF(A22="","",EDATE($D$7,A22-1))</f>
        <v/>
      </c>
      <c r="C22" s="20">
        <f>IF(A22="","",G21)</f>
        <v/>
      </c>
      <c r="D22" s="20">
        <f>IF(A22="","",IF(A22=$G$5,C22+F22,MIN($G$4,C22+F22)))</f>
        <v/>
      </c>
      <c r="E22" s="20">
        <f>IF(A22="","",D22-F22)</f>
        <v/>
      </c>
      <c r="F22" s="20">
        <f>IF(A22="","",ROUND(C22*$D$5/12,2))</f>
        <v/>
      </c>
      <c r="G22" s="20">
        <f>IF(A22="","",MAX(0,ROUND(C22-E22,2)))</f>
        <v/>
      </c>
    </row>
    <row r="23">
      <c r="A23" s="18">
        <f>IF(ROWS($A$13:A23)&gt;$G$5,"",ROWS($A$13:A23))</f>
        <v/>
      </c>
      <c r="B23" s="19">
        <f>IF(A23="","",EDATE($D$7,A23-1))</f>
        <v/>
      </c>
      <c r="C23" s="20">
        <f>IF(A23="","",G22)</f>
        <v/>
      </c>
      <c r="D23" s="20">
        <f>IF(A23="","",IF(A23=$G$5,C23+F23,MIN($G$4,C23+F23)))</f>
        <v/>
      </c>
      <c r="E23" s="20">
        <f>IF(A23="","",D23-F23)</f>
        <v/>
      </c>
      <c r="F23" s="20">
        <f>IF(A23="","",ROUND(C23*$D$5/12,2))</f>
        <v/>
      </c>
      <c r="G23" s="20">
        <f>IF(A23="","",MAX(0,ROUND(C23-E23,2)))</f>
        <v/>
      </c>
    </row>
    <row r="24">
      <c r="A24" s="18">
        <f>IF(ROWS($A$13:A24)&gt;$G$5,"",ROWS($A$13:A24))</f>
        <v/>
      </c>
      <c r="B24" s="19">
        <f>IF(A24="","",EDATE($D$7,A24-1))</f>
        <v/>
      </c>
      <c r="C24" s="20">
        <f>IF(A24="","",G23)</f>
        <v/>
      </c>
      <c r="D24" s="20">
        <f>IF(A24="","",IF(A24=$G$5,C24+F24,MIN($G$4,C24+F24)))</f>
        <v/>
      </c>
      <c r="E24" s="20">
        <f>IF(A24="","",D24-F24)</f>
        <v/>
      </c>
      <c r="F24" s="20">
        <f>IF(A24="","",ROUND(C24*$D$5/12,2))</f>
        <v/>
      </c>
      <c r="G24" s="20">
        <f>IF(A24="","",MAX(0,ROUND(C24-E24,2)))</f>
        <v/>
      </c>
    </row>
    <row r="25">
      <c r="A25" s="18">
        <f>IF(ROWS($A$13:A25)&gt;$G$5,"",ROWS($A$13:A25))</f>
        <v/>
      </c>
      <c r="B25" s="19">
        <f>IF(A25="","",EDATE($D$7,A25-1))</f>
        <v/>
      </c>
      <c r="C25" s="20">
        <f>IF(A25="","",G24)</f>
        <v/>
      </c>
      <c r="D25" s="20">
        <f>IF(A25="","",IF(A25=$G$5,C25+F25,MIN($G$4,C25+F25)))</f>
        <v/>
      </c>
      <c r="E25" s="20">
        <f>IF(A25="","",D25-F25)</f>
        <v/>
      </c>
      <c r="F25" s="20">
        <f>IF(A25="","",ROUND(C25*$D$5/12,2))</f>
        <v/>
      </c>
      <c r="G25" s="20">
        <f>IF(A25="","",MAX(0,ROUND(C25-E25,2)))</f>
        <v/>
      </c>
    </row>
    <row r="26">
      <c r="A26" s="18">
        <f>IF(ROWS($A$13:A26)&gt;$G$5,"",ROWS($A$13:A26))</f>
        <v/>
      </c>
      <c r="B26" s="19">
        <f>IF(A26="","",EDATE($D$7,A26-1))</f>
        <v/>
      </c>
      <c r="C26" s="20">
        <f>IF(A26="","",G25)</f>
        <v/>
      </c>
      <c r="D26" s="20">
        <f>IF(A26="","",IF(A26=$G$5,C26+F26,MIN($G$4,C26+F26)))</f>
        <v/>
      </c>
      <c r="E26" s="20">
        <f>IF(A26="","",D26-F26)</f>
        <v/>
      </c>
      <c r="F26" s="20">
        <f>IF(A26="","",ROUND(C26*$D$5/12,2))</f>
        <v/>
      </c>
      <c r="G26" s="20">
        <f>IF(A26="","",MAX(0,ROUND(C26-E26,2)))</f>
        <v/>
      </c>
    </row>
    <row r="27">
      <c r="A27" s="18">
        <f>IF(ROWS($A$13:A27)&gt;$G$5,"",ROWS($A$13:A27))</f>
        <v/>
      </c>
      <c r="B27" s="19">
        <f>IF(A27="","",EDATE($D$7,A27-1))</f>
        <v/>
      </c>
      <c r="C27" s="20">
        <f>IF(A27="","",G26)</f>
        <v/>
      </c>
      <c r="D27" s="20">
        <f>IF(A27="","",IF(A27=$G$5,C27+F27,MIN($G$4,C27+F27)))</f>
        <v/>
      </c>
      <c r="E27" s="20">
        <f>IF(A27="","",D27-F27)</f>
        <v/>
      </c>
      <c r="F27" s="20">
        <f>IF(A27="","",ROUND(C27*$D$5/12,2))</f>
        <v/>
      </c>
      <c r="G27" s="20">
        <f>IF(A27="","",MAX(0,ROUND(C27-E27,2)))</f>
        <v/>
      </c>
    </row>
    <row r="28">
      <c r="A28" s="18">
        <f>IF(ROWS($A$13:A28)&gt;$G$5,"",ROWS($A$13:A28))</f>
        <v/>
      </c>
      <c r="B28" s="19">
        <f>IF(A28="","",EDATE($D$7,A28-1))</f>
        <v/>
      </c>
      <c r="C28" s="20">
        <f>IF(A28="","",G27)</f>
        <v/>
      </c>
      <c r="D28" s="20">
        <f>IF(A28="","",IF(A28=$G$5,C28+F28,MIN($G$4,C28+F28)))</f>
        <v/>
      </c>
      <c r="E28" s="20">
        <f>IF(A28="","",D28-F28)</f>
        <v/>
      </c>
      <c r="F28" s="20">
        <f>IF(A28="","",ROUND(C28*$D$5/12,2))</f>
        <v/>
      </c>
      <c r="G28" s="20">
        <f>IF(A28="","",MAX(0,ROUND(C28-E28,2)))</f>
        <v/>
      </c>
    </row>
    <row r="29">
      <c r="A29" s="18">
        <f>IF(ROWS($A$13:A29)&gt;$G$5,"",ROWS($A$13:A29))</f>
        <v/>
      </c>
      <c r="B29" s="19">
        <f>IF(A29="","",EDATE($D$7,A29-1))</f>
        <v/>
      </c>
      <c r="C29" s="20">
        <f>IF(A29="","",G28)</f>
        <v/>
      </c>
      <c r="D29" s="20">
        <f>IF(A29="","",IF(A29=$G$5,C29+F29,MIN($G$4,C29+F29)))</f>
        <v/>
      </c>
      <c r="E29" s="20">
        <f>IF(A29="","",D29-F29)</f>
        <v/>
      </c>
      <c r="F29" s="20">
        <f>IF(A29="","",ROUND(C29*$D$5/12,2))</f>
        <v/>
      </c>
      <c r="G29" s="20">
        <f>IF(A29="","",MAX(0,ROUND(C29-E29,2)))</f>
        <v/>
      </c>
    </row>
    <row r="30">
      <c r="A30" s="18">
        <f>IF(ROWS($A$13:A30)&gt;$G$5,"",ROWS($A$13:A30))</f>
        <v/>
      </c>
      <c r="B30" s="19">
        <f>IF(A30="","",EDATE($D$7,A30-1))</f>
        <v/>
      </c>
      <c r="C30" s="20">
        <f>IF(A30="","",G29)</f>
        <v/>
      </c>
      <c r="D30" s="20">
        <f>IF(A30="","",IF(A30=$G$5,C30+F30,MIN($G$4,C30+F30)))</f>
        <v/>
      </c>
      <c r="E30" s="20">
        <f>IF(A30="","",D30-F30)</f>
        <v/>
      </c>
      <c r="F30" s="20">
        <f>IF(A30="","",ROUND(C30*$D$5/12,2))</f>
        <v/>
      </c>
      <c r="G30" s="20">
        <f>IF(A30="","",MAX(0,ROUND(C30-E30,2)))</f>
        <v/>
      </c>
    </row>
    <row r="31">
      <c r="A31" s="18">
        <f>IF(ROWS($A$13:A31)&gt;$G$5,"",ROWS($A$13:A31))</f>
        <v/>
      </c>
      <c r="B31" s="19">
        <f>IF(A31="","",EDATE($D$7,A31-1))</f>
        <v/>
      </c>
      <c r="C31" s="20">
        <f>IF(A31="","",G30)</f>
        <v/>
      </c>
      <c r="D31" s="20">
        <f>IF(A31="","",IF(A31=$G$5,C31+F31,MIN($G$4,C31+F31)))</f>
        <v/>
      </c>
      <c r="E31" s="20">
        <f>IF(A31="","",D31-F31)</f>
        <v/>
      </c>
      <c r="F31" s="20">
        <f>IF(A31="","",ROUND(C31*$D$5/12,2))</f>
        <v/>
      </c>
      <c r="G31" s="20">
        <f>IF(A31="","",MAX(0,ROUND(C31-E31,2)))</f>
        <v/>
      </c>
    </row>
    <row r="32">
      <c r="A32" s="18">
        <f>IF(ROWS($A$13:A32)&gt;$G$5,"",ROWS($A$13:A32))</f>
        <v/>
      </c>
      <c r="B32" s="19">
        <f>IF(A32="","",EDATE($D$7,A32-1))</f>
        <v/>
      </c>
      <c r="C32" s="20">
        <f>IF(A32="","",G31)</f>
        <v/>
      </c>
      <c r="D32" s="20">
        <f>IF(A32="","",IF(A32=$G$5,C32+F32,MIN($G$4,C32+F32)))</f>
        <v/>
      </c>
      <c r="E32" s="20">
        <f>IF(A32="","",D32-F32)</f>
        <v/>
      </c>
      <c r="F32" s="20">
        <f>IF(A32="","",ROUND(C32*$D$5/12,2))</f>
        <v/>
      </c>
      <c r="G32" s="20">
        <f>IF(A32="","",MAX(0,ROUND(C32-E32,2)))</f>
        <v/>
      </c>
    </row>
    <row r="33">
      <c r="A33" s="18">
        <f>IF(ROWS($A$13:A33)&gt;$G$5,"",ROWS($A$13:A33))</f>
        <v/>
      </c>
      <c r="B33" s="19">
        <f>IF(A33="","",EDATE($D$7,A33-1))</f>
        <v/>
      </c>
      <c r="C33" s="20">
        <f>IF(A33="","",G32)</f>
        <v/>
      </c>
      <c r="D33" s="20">
        <f>IF(A33="","",IF(A33=$G$5,C33+F33,MIN($G$4,C33+F33)))</f>
        <v/>
      </c>
      <c r="E33" s="20">
        <f>IF(A33="","",D33-F33)</f>
        <v/>
      </c>
      <c r="F33" s="20">
        <f>IF(A33="","",ROUND(C33*$D$5/12,2))</f>
        <v/>
      </c>
      <c r="G33" s="20">
        <f>IF(A33="","",MAX(0,ROUND(C33-E33,2)))</f>
        <v/>
      </c>
    </row>
    <row r="34">
      <c r="A34" s="18">
        <f>IF(ROWS($A$13:A34)&gt;$G$5,"",ROWS($A$13:A34))</f>
        <v/>
      </c>
      <c r="B34" s="19">
        <f>IF(A34="","",EDATE($D$7,A34-1))</f>
        <v/>
      </c>
      <c r="C34" s="20">
        <f>IF(A34="","",G33)</f>
        <v/>
      </c>
      <c r="D34" s="20">
        <f>IF(A34="","",IF(A34=$G$5,C34+F34,MIN($G$4,C34+F34)))</f>
        <v/>
      </c>
      <c r="E34" s="20">
        <f>IF(A34="","",D34-F34)</f>
        <v/>
      </c>
      <c r="F34" s="20">
        <f>IF(A34="","",ROUND(C34*$D$5/12,2))</f>
        <v/>
      </c>
      <c r="G34" s="20">
        <f>IF(A34="","",MAX(0,ROUND(C34-E34,2)))</f>
        <v/>
      </c>
    </row>
    <row r="35">
      <c r="A35" s="18">
        <f>IF(ROWS($A$13:A35)&gt;$G$5,"",ROWS($A$13:A35))</f>
        <v/>
      </c>
      <c r="B35" s="19">
        <f>IF(A35="","",EDATE($D$7,A35-1))</f>
        <v/>
      </c>
      <c r="C35" s="20">
        <f>IF(A35="","",G34)</f>
        <v/>
      </c>
      <c r="D35" s="20">
        <f>IF(A35="","",IF(A35=$G$5,C35+F35,MIN($G$4,C35+F35)))</f>
        <v/>
      </c>
      <c r="E35" s="20">
        <f>IF(A35="","",D35-F35)</f>
        <v/>
      </c>
      <c r="F35" s="20">
        <f>IF(A35="","",ROUND(C35*$D$5/12,2))</f>
        <v/>
      </c>
      <c r="G35" s="20">
        <f>IF(A35="","",MAX(0,ROUND(C35-E35,2)))</f>
        <v/>
      </c>
    </row>
    <row r="36">
      <c r="A36" s="18">
        <f>IF(ROWS($A$13:A36)&gt;$G$5,"",ROWS($A$13:A36))</f>
        <v/>
      </c>
      <c r="B36" s="19">
        <f>IF(A36="","",EDATE($D$7,A36-1))</f>
        <v/>
      </c>
      <c r="C36" s="20">
        <f>IF(A36="","",G35)</f>
        <v/>
      </c>
      <c r="D36" s="20">
        <f>IF(A36="","",IF(A36=$G$5,C36+F36,MIN($G$4,C36+F36)))</f>
        <v/>
      </c>
      <c r="E36" s="20">
        <f>IF(A36="","",D36-F36)</f>
        <v/>
      </c>
      <c r="F36" s="20">
        <f>IF(A36="","",ROUND(C36*$D$5/12,2))</f>
        <v/>
      </c>
      <c r="G36" s="20">
        <f>IF(A36="","",MAX(0,ROUND(C36-E36,2)))</f>
        <v/>
      </c>
    </row>
    <row r="37">
      <c r="A37" s="18">
        <f>IF(ROWS($A$13:A37)&gt;$G$5,"",ROWS($A$13:A37))</f>
        <v/>
      </c>
      <c r="B37" s="19">
        <f>IF(A37="","",EDATE($D$7,A37-1))</f>
        <v/>
      </c>
      <c r="C37" s="20">
        <f>IF(A37="","",G36)</f>
        <v/>
      </c>
      <c r="D37" s="20">
        <f>IF(A37="","",IF(A37=$G$5,C37+F37,MIN($G$4,C37+F37)))</f>
        <v/>
      </c>
      <c r="E37" s="20">
        <f>IF(A37="","",D37-F37)</f>
        <v/>
      </c>
      <c r="F37" s="20">
        <f>IF(A37="","",ROUND(C37*$D$5/12,2))</f>
        <v/>
      </c>
      <c r="G37" s="20">
        <f>IF(A37="","",MAX(0,ROUND(C37-E37,2)))</f>
        <v/>
      </c>
    </row>
    <row r="38">
      <c r="A38" s="18">
        <f>IF(ROWS($A$13:A38)&gt;$G$5,"",ROWS($A$13:A38))</f>
        <v/>
      </c>
      <c r="B38" s="19">
        <f>IF(A38="","",EDATE($D$7,A38-1))</f>
        <v/>
      </c>
      <c r="C38" s="20">
        <f>IF(A38="","",G37)</f>
        <v/>
      </c>
      <c r="D38" s="20">
        <f>IF(A38="","",IF(A38=$G$5,C38+F38,MIN($G$4,C38+F38)))</f>
        <v/>
      </c>
      <c r="E38" s="20">
        <f>IF(A38="","",D38-F38)</f>
        <v/>
      </c>
      <c r="F38" s="20">
        <f>IF(A38="","",ROUND(C38*$D$5/12,2))</f>
        <v/>
      </c>
      <c r="G38" s="20">
        <f>IF(A38="","",MAX(0,ROUND(C38-E38,2)))</f>
        <v/>
      </c>
    </row>
    <row r="39">
      <c r="A39" s="18">
        <f>IF(ROWS($A$13:A39)&gt;$G$5,"",ROWS($A$13:A39))</f>
        <v/>
      </c>
      <c r="B39" s="19">
        <f>IF(A39="","",EDATE($D$7,A39-1))</f>
        <v/>
      </c>
      <c r="C39" s="20">
        <f>IF(A39="","",G38)</f>
        <v/>
      </c>
      <c r="D39" s="20">
        <f>IF(A39="","",IF(A39=$G$5,C39+F39,MIN($G$4,C39+F39)))</f>
        <v/>
      </c>
      <c r="E39" s="20">
        <f>IF(A39="","",D39-F39)</f>
        <v/>
      </c>
      <c r="F39" s="20">
        <f>IF(A39="","",ROUND(C39*$D$5/12,2))</f>
        <v/>
      </c>
      <c r="G39" s="20">
        <f>IF(A39="","",MAX(0,ROUND(C39-E39,2)))</f>
        <v/>
      </c>
    </row>
    <row r="40">
      <c r="A40" s="18">
        <f>IF(ROWS($A$13:A40)&gt;$G$5,"",ROWS($A$13:A40))</f>
        <v/>
      </c>
      <c r="B40" s="19">
        <f>IF(A40="","",EDATE($D$7,A40-1))</f>
        <v/>
      </c>
      <c r="C40" s="20">
        <f>IF(A40="","",G39)</f>
        <v/>
      </c>
      <c r="D40" s="20">
        <f>IF(A40="","",IF(A40=$G$5,C40+F40,MIN($G$4,C40+F40)))</f>
        <v/>
      </c>
      <c r="E40" s="20">
        <f>IF(A40="","",D40-F40)</f>
        <v/>
      </c>
      <c r="F40" s="20">
        <f>IF(A40="","",ROUND(C40*$D$5/12,2))</f>
        <v/>
      </c>
      <c r="G40" s="20">
        <f>IF(A40="","",MAX(0,ROUND(C40-E40,2)))</f>
        <v/>
      </c>
    </row>
    <row r="41">
      <c r="A41" s="18">
        <f>IF(ROWS($A$13:A41)&gt;$G$5,"",ROWS($A$13:A41))</f>
        <v/>
      </c>
      <c r="B41" s="19">
        <f>IF(A41="","",EDATE($D$7,A41-1))</f>
        <v/>
      </c>
      <c r="C41" s="20">
        <f>IF(A41="","",G40)</f>
        <v/>
      </c>
      <c r="D41" s="20">
        <f>IF(A41="","",IF(A41=$G$5,C41+F41,MIN($G$4,C41+F41)))</f>
        <v/>
      </c>
      <c r="E41" s="20">
        <f>IF(A41="","",D41-F41)</f>
        <v/>
      </c>
      <c r="F41" s="20">
        <f>IF(A41="","",ROUND(C41*$D$5/12,2))</f>
        <v/>
      </c>
      <c r="G41" s="20">
        <f>IF(A41="","",MAX(0,ROUND(C41-E41,2)))</f>
        <v/>
      </c>
    </row>
    <row r="42">
      <c r="A42" s="18">
        <f>IF(ROWS($A$13:A42)&gt;$G$5,"",ROWS($A$13:A42))</f>
        <v/>
      </c>
      <c r="B42" s="19">
        <f>IF(A42="","",EDATE($D$7,A42-1))</f>
        <v/>
      </c>
      <c r="C42" s="20">
        <f>IF(A42="","",G41)</f>
        <v/>
      </c>
      <c r="D42" s="20">
        <f>IF(A42="","",IF(A42=$G$5,C42+F42,MIN($G$4,C42+F42)))</f>
        <v/>
      </c>
      <c r="E42" s="20">
        <f>IF(A42="","",D42-F42)</f>
        <v/>
      </c>
      <c r="F42" s="20">
        <f>IF(A42="","",ROUND(C42*$D$5/12,2))</f>
        <v/>
      </c>
      <c r="G42" s="20">
        <f>IF(A42="","",MAX(0,ROUND(C42-E42,2)))</f>
        <v/>
      </c>
    </row>
    <row r="43">
      <c r="A43" s="18">
        <f>IF(ROWS($A$13:A43)&gt;$G$5,"",ROWS($A$13:A43))</f>
        <v/>
      </c>
      <c r="B43" s="19">
        <f>IF(A43="","",EDATE($D$7,A43-1))</f>
        <v/>
      </c>
      <c r="C43" s="20">
        <f>IF(A43="","",G42)</f>
        <v/>
      </c>
      <c r="D43" s="20">
        <f>IF(A43="","",IF(A43=$G$5,C43+F43,MIN($G$4,C43+F43)))</f>
        <v/>
      </c>
      <c r="E43" s="20">
        <f>IF(A43="","",D43-F43)</f>
        <v/>
      </c>
      <c r="F43" s="20">
        <f>IF(A43="","",ROUND(C43*$D$5/12,2))</f>
        <v/>
      </c>
      <c r="G43" s="20">
        <f>IF(A43="","",MAX(0,ROUND(C43-E43,2)))</f>
        <v/>
      </c>
    </row>
    <row r="44">
      <c r="A44" s="18">
        <f>IF(ROWS($A$13:A44)&gt;$G$5,"",ROWS($A$13:A44))</f>
        <v/>
      </c>
      <c r="B44" s="19">
        <f>IF(A44="","",EDATE($D$7,A44-1))</f>
        <v/>
      </c>
      <c r="C44" s="20">
        <f>IF(A44="","",G43)</f>
        <v/>
      </c>
      <c r="D44" s="20">
        <f>IF(A44="","",IF(A44=$G$5,C44+F44,MIN($G$4,C44+F44)))</f>
        <v/>
      </c>
      <c r="E44" s="20">
        <f>IF(A44="","",D44-F44)</f>
        <v/>
      </c>
      <c r="F44" s="20">
        <f>IF(A44="","",ROUND(C44*$D$5/12,2))</f>
        <v/>
      </c>
      <c r="G44" s="20">
        <f>IF(A44="","",MAX(0,ROUND(C44-E44,2)))</f>
        <v/>
      </c>
    </row>
    <row r="45">
      <c r="A45" s="18">
        <f>IF(ROWS($A$13:A45)&gt;$G$5,"",ROWS($A$13:A45))</f>
        <v/>
      </c>
      <c r="B45" s="19">
        <f>IF(A45="","",EDATE($D$7,A45-1))</f>
        <v/>
      </c>
      <c r="C45" s="20">
        <f>IF(A45="","",G44)</f>
        <v/>
      </c>
      <c r="D45" s="20">
        <f>IF(A45="","",IF(A45=$G$5,C45+F45,MIN($G$4,C45+F45)))</f>
        <v/>
      </c>
      <c r="E45" s="20">
        <f>IF(A45="","",D45-F45)</f>
        <v/>
      </c>
      <c r="F45" s="20">
        <f>IF(A45="","",ROUND(C45*$D$5/12,2))</f>
        <v/>
      </c>
      <c r="G45" s="20">
        <f>IF(A45="","",MAX(0,ROUND(C45-E45,2)))</f>
        <v/>
      </c>
    </row>
    <row r="46">
      <c r="A46" s="18">
        <f>IF(ROWS($A$13:A46)&gt;$G$5,"",ROWS($A$13:A46))</f>
        <v/>
      </c>
      <c r="B46" s="19">
        <f>IF(A46="","",EDATE($D$7,A46-1))</f>
        <v/>
      </c>
      <c r="C46" s="20">
        <f>IF(A46="","",G45)</f>
        <v/>
      </c>
      <c r="D46" s="20">
        <f>IF(A46="","",IF(A46=$G$5,C46+F46,MIN($G$4,C46+F46)))</f>
        <v/>
      </c>
      <c r="E46" s="20">
        <f>IF(A46="","",D46-F46)</f>
        <v/>
      </c>
      <c r="F46" s="20">
        <f>IF(A46="","",ROUND(C46*$D$5/12,2))</f>
        <v/>
      </c>
      <c r="G46" s="20">
        <f>IF(A46="","",MAX(0,ROUND(C46-E46,2)))</f>
        <v/>
      </c>
    </row>
    <row r="47">
      <c r="A47" s="18">
        <f>IF(ROWS($A$13:A47)&gt;$G$5,"",ROWS($A$13:A47))</f>
        <v/>
      </c>
      <c r="B47" s="19">
        <f>IF(A47="","",EDATE($D$7,A47-1))</f>
        <v/>
      </c>
      <c r="C47" s="20">
        <f>IF(A47="","",G46)</f>
        <v/>
      </c>
      <c r="D47" s="20">
        <f>IF(A47="","",IF(A47=$G$5,C47+F47,MIN($G$4,C47+F47)))</f>
        <v/>
      </c>
      <c r="E47" s="20">
        <f>IF(A47="","",D47-F47)</f>
        <v/>
      </c>
      <c r="F47" s="20">
        <f>IF(A47="","",ROUND(C47*$D$5/12,2))</f>
        <v/>
      </c>
      <c r="G47" s="20">
        <f>IF(A47="","",MAX(0,ROUND(C47-E47,2)))</f>
        <v/>
      </c>
    </row>
    <row r="48">
      <c r="A48" s="18">
        <f>IF(ROWS($A$13:A48)&gt;$G$5,"",ROWS($A$13:A48))</f>
        <v/>
      </c>
      <c r="B48" s="19">
        <f>IF(A48="","",EDATE($D$7,A48-1))</f>
        <v/>
      </c>
      <c r="C48" s="20">
        <f>IF(A48="","",G47)</f>
        <v/>
      </c>
      <c r="D48" s="20">
        <f>IF(A48="","",IF(A48=$G$5,C48+F48,MIN($G$4,C48+F48)))</f>
        <v/>
      </c>
      <c r="E48" s="20">
        <f>IF(A48="","",D48-F48)</f>
        <v/>
      </c>
      <c r="F48" s="20">
        <f>IF(A48="","",ROUND(C48*$D$5/12,2))</f>
        <v/>
      </c>
      <c r="G48" s="20">
        <f>IF(A48="","",MAX(0,ROUND(C48-E48,2)))</f>
        <v/>
      </c>
    </row>
    <row r="49">
      <c r="A49" s="18">
        <f>IF(ROWS($A$13:A49)&gt;$G$5,"",ROWS($A$13:A49))</f>
        <v/>
      </c>
      <c r="B49" s="19">
        <f>IF(A49="","",EDATE($D$7,A49-1))</f>
        <v/>
      </c>
      <c r="C49" s="20">
        <f>IF(A49="","",G48)</f>
        <v/>
      </c>
      <c r="D49" s="20">
        <f>IF(A49="","",IF(A49=$G$5,C49+F49,MIN($G$4,C49+F49)))</f>
        <v/>
      </c>
      <c r="E49" s="20">
        <f>IF(A49="","",D49-F49)</f>
        <v/>
      </c>
      <c r="F49" s="20">
        <f>IF(A49="","",ROUND(C49*$D$5/12,2))</f>
        <v/>
      </c>
      <c r="G49" s="20">
        <f>IF(A49="","",MAX(0,ROUND(C49-E49,2)))</f>
        <v/>
      </c>
    </row>
    <row r="50">
      <c r="A50" s="18">
        <f>IF(ROWS($A$13:A50)&gt;$G$5,"",ROWS($A$13:A50))</f>
        <v/>
      </c>
      <c r="B50" s="19">
        <f>IF(A50="","",EDATE($D$7,A50-1))</f>
        <v/>
      </c>
      <c r="C50" s="20">
        <f>IF(A50="","",G49)</f>
        <v/>
      </c>
      <c r="D50" s="20">
        <f>IF(A50="","",IF(A50=$G$5,C50+F50,MIN($G$4,C50+F50)))</f>
        <v/>
      </c>
      <c r="E50" s="20">
        <f>IF(A50="","",D50-F50)</f>
        <v/>
      </c>
      <c r="F50" s="20">
        <f>IF(A50="","",ROUND(C50*$D$5/12,2))</f>
        <v/>
      </c>
      <c r="G50" s="20">
        <f>IF(A50="","",MAX(0,ROUND(C50-E50,2)))</f>
        <v/>
      </c>
    </row>
    <row r="51">
      <c r="A51" s="18">
        <f>IF(ROWS($A$13:A51)&gt;$G$5,"",ROWS($A$13:A51))</f>
        <v/>
      </c>
      <c r="B51" s="19">
        <f>IF(A51="","",EDATE($D$7,A51-1))</f>
        <v/>
      </c>
      <c r="C51" s="20">
        <f>IF(A51="","",G50)</f>
        <v/>
      </c>
      <c r="D51" s="20">
        <f>IF(A51="","",IF(A51=$G$5,C51+F51,MIN($G$4,C51+F51)))</f>
        <v/>
      </c>
      <c r="E51" s="20">
        <f>IF(A51="","",D51-F51)</f>
        <v/>
      </c>
      <c r="F51" s="20">
        <f>IF(A51="","",ROUND(C51*$D$5/12,2))</f>
        <v/>
      </c>
      <c r="G51" s="20">
        <f>IF(A51="","",MAX(0,ROUND(C51-E51,2)))</f>
        <v/>
      </c>
    </row>
    <row r="52">
      <c r="A52" s="18">
        <f>IF(ROWS($A$13:A52)&gt;$G$5,"",ROWS($A$13:A52))</f>
        <v/>
      </c>
      <c r="B52" s="19">
        <f>IF(A52="","",EDATE($D$7,A52-1))</f>
        <v/>
      </c>
      <c r="C52" s="20">
        <f>IF(A52="","",G51)</f>
        <v/>
      </c>
      <c r="D52" s="20">
        <f>IF(A52="","",IF(A52=$G$5,C52+F52,MIN($G$4,C52+F52)))</f>
        <v/>
      </c>
      <c r="E52" s="20">
        <f>IF(A52="","",D52-F52)</f>
        <v/>
      </c>
      <c r="F52" s="20">
        <f>IF(A52="","",ROUND(C52*$D$5/12,2))</f>
        <v/>
      </c>
      <c r="G52" s="20">
        <f>IF(A52="","",MAX(0,ROUND(C52-E52,2)))</f>
        <v/>
      </c>
    </row>
    <row r="53">
      <c r="A53" s="18">
        <f>IF(ROWS($A$13:A53)&gt;$G$5,"",ROWS($A$13:A53))</f>
        <v/>
      </c>
      <c r="B53" s="19">
        <f>IF(A53="","",EDATE($D$7,A53-1))</f>
        <v/>
      </c>
      <c r="C53" s="20">
        <f>IF(A53="","",G52)</f>
        <v/>
      </c>
      <c r="D53" s="20">
        <f>IF(A53="","",IF(A53=$G$5,C53+F53,MIN($G$4,C53+F53)))</f>
        <v/>
      </c>
      <c r="E53" s="20">
        <f>IF(A53="","",D53-F53)</f>
        <v/>
      </c>
      <c r="F53" s="20">
        <f>IF(A53="","",ROUND(C53*$D$5/12,2))</f>
        <v/>
      </c>
      <c r="G53" s="20">
        <f>IF(A53="","",MAX(0,ROUND(C53-E53,2)))</f>
        <v/>
      </c>
    </row>
    <row r="54">
      <c r="A54" s="18">
        <f>IF(ROWS($A$13:A54)&gt;$G$5,"",ROWS($A$13:A54))</f>
        <v/>
      </c>
      <c r="B54" s="19">
        <f>IF(A54="","",EDATE($D$7,A54-1))</f>
        <v/>
      </c>
      <c r="C54" s="20">
        <f>IF(A54="","",G53)</f>
        <v/>
      </c>
      <c r="D54" s="20">
        <f>IF(A54="","",IF(A54=$G$5,C54+F54,MIN($G$4,C54+F54)))</f>
        <v/>
      </c>
      <c r="E54" s="20">
        <f>IF(A54="","",D54-F54)</f>
        <v/>
      </c>
      <c r="F54" s="20">
        <f>IF(A54="","",ROUND(C54*$D$5/12,2))</f>
        <v/>
      </c>
      <c r="G54" s="20">
        <f>IF(A54="","",MAX(0,ROUND(C54-E54,2)))</f>
        <v/>
      </c>
    </row>
    <row r="55">
      <c r="A55" s="18">
        <f>IF(ROWS($A$13:A55)&gt;$G$5,"",ROWS($A$13:A55))</f>
        <v/>
      </c>
      <c r="B55" s="19">
        <f>IF(A55="","",EDATE($D$7,A55-1))</f>
        <v/>
      </c>
      <c r="C55" s="20">
        <f>IF(A55="","",G54)</f>
        <v/>
      </c>
      <c r="D55" s="20">
        <f>IF(A55="","",IF(A55=$G$5,C55+F55,MIN($G$4,C55+F55)))</f>
        <v/>
      </c>
      <c r="E55" s="20">
        <f>IF(A55="","",D55-F55)</f>
        <v/>
      </c>
      <c r="F55" s="20">
        <f>IF(A55="","",ROUND(C55*$D$5/12,2))</f>
        <v/>
      </c>
      <c r="G55" s="20">
        <f>IF(A55="","",MAX(0,ROUND(C55-E55,2)))</f>
        <v/>
      </c>
    </row>
    <row r="56">
      <c r="A56" s="18">
        <f>IF(ROWS($A$13:A56)&gt;$G$5,"",ROWS($A$13:A56))</f>
        <v/>
      </c>
      <c r="B56" s="19">
        <f>IF(A56="","",EDATE($D$7,A56-1))</f>
        <v/>
      </c>
      <c r="C56" s="20">
        <f>IF(A56="","",G55)</f>
        <v/>
      </c>
      <c r="D56" s="20">
        <f>IF(A56="","",IF(A56=$G$5,C56+F56,MIN($G$4,C56+F56)))</f>
        <v/>
      </c>
      <c r="E56" s="20">
        <f>IF(A56="","",D56-F56)</f>
        <v/>
      </c>
      <c r="F56" s="20">
        <f>IF(A56="","",ROUND(C56*$D$5/12,2))</f>
        <v/>
      </c>
      <c r="G56" s="20">
        <f>IF(A56="","",MAX(0,ROUND(C56-E56,2)))</f>
        <v/>
      </c>
    </row>
    <row r="57">
      <c r="A57" s="18">
        <f>IF(ROWS($A$13:A57)&gt;$G$5,"",ROWS($A$13:A57))</f>
        <v/>
      </c>
      <c r="B57" s="19">
        <f>IF(A57="","",EDATE($D$7,A57-1))</f>
        <v/>
      </c>
      <c r="C57" s="20">
        <f>IF(A57="","",G56)</f>
        <v/>
      </c>
      <c r="D57" s="20">
        <f>IF(A57="","",IF(A57=$G$5,C57+F57,MIN($G$4,C57+F57)))</f>
        <v/>
      </c>
      <c r="E57" s="20">
        <f>IF(A57="","",D57-F57)</f>
        <v/>
      </c>
      <c r="F57" s="20">
        <f>IF(A57="","",ROUND(C57*$D$5/12,2))</f>
        <v/>
      </c>
      <c r="G57" s="20">
        <f>IF(A57="","",MAX(0,ROUND(C57-E57,2)))</f>
        <v/>
      </c>
    </row>
    <row r="58">
      <c r="A58" s="18">
        <f>IF(ROWS($A$13:A58)&gt;$G$5,"",ROWS($A$13:A58))</f>
        <v/>
      </c>
      <c r="B58" s="19">
        <f>IF(A58="","",EDATE($D$7,A58-1))</f>
        <v/>
      </c>
      <c r="C58" s="20">
        <f>IF(A58="","",G57)</f>
        <v/>
      </c>
      <c r="D58" s="20">
        <f>IF(A58="","",IF(A58=$G$5,C58+F58,MIN($G$4,C58+F58)))</f>
        <v/>
      </c>
      <c r="E58" s="20">
        <f>IF(A58="","",D58-F58)</f>
        <v/>
      </c>
      <c r="F58" s="20">
        <f>IF(A58="","",ROUND(C58*$D$5/12,2))</f>
        <v/>
      </c>
      <c r="G58" s="20">
        <f>IF(A58="","",MAX(0,ROUND(C58-E58,2)))</f>
        <v/>
      </c>
    </row>
    <row r="59">
      <c r="A59" s="18">
        <f>IF(ROWS($A$13:A59)&gt;$G$5,"",ROWS($A$13:A59))</f>
        <v/>
      </c>
      <c r="B59" s="19">
        <f>IF(A59="","",EDATE($D$7,A59-1))</f>
        <v/>
      </c>
      <c r="C59" s="20">
        <f>IF(A59="","",G58)</f>
        <v/>
      </c>
      <c r="D59" s="20">
        <f>IF(A59="","",IF(A59=$G$5,C59+F59,MIN($G$4,C59+F59)))</f>
        <v/>
      </c>
      <c r="E59" s="20">
        <f>IF(A59="","",D59-F59)</f>
        <v/>
      </c>
      <c r="F59" s="20">
        <f>IF(A59="","",ROUND(C59*$D$5/12,2))</f>
        <v/>
      </c>
      <c r="G59" s="20">
        <f>IF(A59="","",MAX(0,ROUND(C59-E59,2)))</f>
        <v/>
      </c>
    </row>
    <row r="60">
      <c r="A60" s="18">
        <f>IF(ROWS($A$13:A60)&gt;$G$5,"",ROWS($A$13:A60))</f>
        <v/>
      </c>
      <c r="B60" s="19">
        <f>IF(A60="","",EDATE($D$7,A60-1))</f>
        <v/>
      </c>
      <c r="C60" s="20">
        <f>IF(A60="","",G59)</f>
        <v/>
      </c>
      <c r="D60" s="20">
        <f>IF(A60="","",IF(A60=$G$5,C60+F60,MIN($G$4,C60+F60)))</f>
        <v/>
      </c>
      <c r="E60" s="20">
        <f>IF(A60="","",D60-F60)</f>
        <v/>
      </c>
      <c r="F60" s="20">
        <f>IF(A60="","",ROUND(C60*$D$5/12,2))</f>
        <v/>
      </c>
      <c r="G60" s="20">
        <f>IF(A60="","",MAX(0,ROUND(C60-E60,2)))</f>
        <v/>
      </c>
    </row>
    <row r="61">
      <c r="A61" s="18">
        <f>IF(ROWS($A$13:A61)&gt;$G$5,"",ROWS($A$13:A61))</f>
        <v/>
      </c>
      <c r="B61" s="19">
        <f>IF(A61="","",EDATE($D$7,A61-1))</f>
        <v/>
      </c>
      <c r="C61" s="20">
        <f>IF(A61="","",G60)</f>
        <v/>
      </c>
      <c r="D61" s="20">
        <f>IF(A61="","",IF(A61=$G$5,C61+F61,MIN($G$4,C61+F61)))</f>
        <v/>
      </c>
      <c r="E61" s="20">
        <f>IF(A61="","",D61-F61)</f>
        <v/>
      </c>
      <c r="F61" s="20">
        <f>IF(A61="","",ROUND(C61*$D$5/12,2))</f>
        <v/>
      </c>
      <c r="G61" s="20">
        <f>IF(A61="","",MAX(0,ROUND(C61-E61,2)))</f>
        <v/>
      </c>
    </row>
    <row r="62">
      <c r="A62" s="18">
        <f>IF(ROWS($A$13:A62)&gt;$G$5,"",ROWS($A$13:A62))</f>
        <v/>
      </c>
      <c r="B62" s="19">
        <f>IF(A62="","",EDATE($D$7,A62-1))</f>
        <v/>
      </c>
      <c r="C62" s="20">
        <f>IF(A62="","",G61)</f>
        <v/>
      </c>
      <c r="D62" s="20">
        <f>IF(A62="","",IF(A62=$G$5,C62+F62,MIN($G$4,C62+F62)))</f>
        <v/>
      </c>
      <c r="E62" s="20">
        <f>IF(A62="","",D62-F62)</f>
        <v/>
      </c>
      <c r="F62" s="20">
        <f>IF(A62="","",ROUND(C62*$D$5/12,2))</f>
        <v/>
      </c>
      <c r="G62" s="20">
        <f>IF(A62="","",MAX(0,ROUND(C62-E62,2)))</f>
        <v/>
      </c>
    </row>
    <row r="63">
      <c r="A63" s="18">
        <f>IF(ROWS($A$13:A63)&gt;$G$5,"",ROWS($A$13:A63))</f>
        <v/>
      </c>
      <c r="B63" s="19">
        <f>IF(A63="","",EDATE($D$7,A63-1))</f>
        <v/>
      </c>
      <c r="C63" s="20">
        <f>IF(A63="","",G62)</f>
        <v/>
      </c>
      <c r="D63" s="20">
        <f>IF(A63="","",IF(A63=$G$5,C63+F63,MIN($G$4,C63+F63)))</f>
        <v/>
      </c>
      <c r="E63" s="20">
        <f>IF(A63="","",D63-F63)</f>
        <v/>
      </c>
      <c r="F63" s="20">
        <f>IF(A63="","",ROUND(C63*$D$5/12,2))</f>
        <v/>
      </c>
      <c r="G63" s="20">
        <f>IF(A63="","",MAX(0,ROUND(C63-E63,2)))</f>
        <v/>
      </c>
    </row>
    <row r="64">
      <c r="A64" s="18">
        <f>IF(ROWS($A$13:A64)&gt;$G$5,"",ROWS($A$13:A64))</f>
        <v/>
      </c>
      <c r="B64" s="19">
        <f>IF(A64="","",EDATE($D$7,A64-1))</f>
        <v/>
      </c>
      <c r="C64" s="20">
        <f>IF(A64="","",G63)</f>
        <v/>
      </c>
      <c r="D64" s="20">
        <f>IF(A64="","",IF(A64=$G$5,C64+F64,MIN($G$4,C64+F64)))</f>
        <v/>
      </c>
      <c r="E64" s="20">
        <f>IF(A64="","",D64-F64)</f>
        <v/>
      </c>
      <c r="F64" s="20">
        <f>IF(A64="","",ROUND(C64*$D$5/12,2))</f>
        <v/>
      </c>
      <c r="G64" s="20">
        <f>IF(A64="","",MAX(0,ROUND(C64-E64,2)))</f>
        <v/>
      </c>
    </row>
    <row r="65">
      <c r="A65" s="18">
        <f>IF(ROWS($A$13:A65)&gt;$G$5,"",ROWS($A$13:A65))</f>
        <v/>
      </c>
      <c r="B65" s="19">
        <f>IF(A65="","",EDATE($D$7,A65-1))</f>
        <v/>
      </c>
      <c r="C65" s="20">
        <f>IF(A65="","",G64)</f>
        <v/>
      </c>
      <c r="D65" s="20">
        <f>IF(A65="","",IF(A65=$G$5,C65+F65,MIN($G$4,C65+F65)))</f>
        <v/>
      </c>
      <c r="E65" s="20">
        <f>IF(A65="","",D65-F65)</f>
        <v/>
      </c>
      <c r="F65" s="20">
        <f>IF(A65="","",ROUND(C65*$D$5/12,2))</f>
        <v/>
      </c>
      <c r="G65" s="20">
        <f>IF(A65="","",MAX(0,ROUND(C65-E65,2)))</f>
        <v/>
      </c>
    </row>
    <row r="66">
      <c r="A66" s="18">
        <f>IF(ROWS($A$13:A66)&gt;$G$5,"",ROWS($A$13:A66))</f>
        <v/>
      </c>
      <c r="B66" s="19">
        <f>IF(A66="","",EDATE($D$7,A66-1))</f>
        <v/>
      </c>
      <c r="C66" s="20">
        <f>IF(A66="","",G65)</f>
        <v/>
      </c>
      <c r="D66" s="20">
        <f>IF(A66="","",IF(A66=$G$5,C66+F66,MIN($G$4,C66+F66)))</f>
        <v/>
      </c>
      <c r="E66" s="20">
        <f>IF(A66="","",D66-F66)</f>
        <v/>
      </c>
      <c r="F66" s="20">
        <f>IF(A66="","",ROUND(C66*$D$5/12,2))</f>
        <v/>
      </c>
      <c r="G66" s="20">
        <f>IF(A66="","",MAX(0,ROUND(C66-E66,2)))</f>
        <v/>
      </c>
    </row>
    <row r="67">
      <c r="A67" s="18">
        <f>IF(ROWS($A$13:A67)&gt;$G$5,"",ROWS($A$13:A67))</f>
        <v/>
      </c>
      <c r="B67" s="19">
        <f>IF(A67="","",EDATE($D$7,A67-1))</f>
        <v/>
      </c>
      <c r="C67" s="20">
        <f>IF(A67="","",G66)</f>
        <v/>
      </c>
      <c r="D67" s="20">
        <f>IF(A67="","",IF(A67=$G$5,C67+F67,MIN($G$4,C67+F67)))</f>
        <v/>
      </c>
      <c r="E67" s="20">
        <f>IF(A67="","",D67-F67)</f>
        <v/>
      </c>
      <c r="F67" s="20">
        <f>IF(A67="","",ROUND(C67*$D$5/12,2))</f>
        <v/>
      </c>
      <c r="G67" s="20">
        <f>IF(A67="","",MAX(0,ROUND(C67-E67,2)))</f>
        <v/>
      </c>
    </row>
    <row r="68">
      <c r="A68" s="18">
        <f>IF(ROWS($A$13:A68)&gt;$G$5,"",ROWS($A$13:A68))</f>
        <v/>
      </c>
      <c r="B68" s="19">
        <f>IF(A68="","",EDATE($D$7,A68-1))</f>
        <v/>
      </c>
      <c r="C68" s="20">
        <f>IF(A68="","",G67)</f>
        <v/>
      </c>
      <c r="D68" s="20">
        <f>IF(A68="","",IF(A68=$G$5,C68+F68,MIN($G$4,C68+F68)))</f>
        <v/>
      </c>
      <c r="E68" s="20">
        <f>IF(A68="","",D68-F68)</f>
        <v/>
      </c>
      <c r="F68" s="20">
        <f>IF(A68="","",ROUND(C68*$D$5/12,2))</f>
        <v/>
      </c>
      <c r="G68" s="20">
        <f>IF(A68="","",MAX(0,ROUND(C68-E68,2)))</f>
        <v/>
      </c>
    </row>
    <row r="69">
      <c r="A69" s="18">
        <f>IF(ROWS($A$13:A69)&gt;$G$5,"",ROWS($A$13:A69))</f>
        <v/>
      </c>
      <c r="B69" s="19">
        <f>IF(A69="","",EDATE($D$7,A69-1))</f>
        <v/>
      </c>
      <c r="C69" s="20">
        <f>IF(A69="","",G68)</f>
        <v/>
      </c>
      <c r="D69" s="20">
        <f>IF(A69="","",IF(A69=$G$5,C69+F69,MIN($G$4,C69+F69)))</f>
        <v/>
      </c>
      <c r="E69" s="20">
        <f>IF(A69="","",D69-F69)</f>
        <v/>
      </c>
      <c r="F69" s="20">
        <f>IF(A69="","",ROUND(C69*$D$5/12,2))</f>
        <v/>
      </c>
      <c r="G69" s="20">
        <f>IF(A69="","",MAX(0,ROUND(C69-E69,2)))</f>
        <v/>
      </c>
    </row>
    <row r="70">
      <c r="A70" s="18">
        <f>IF(ROWS($A$13:A70)&gt;$G$5,"",ROWS($A$13:A70))</f>
        <v/>
      </c>
      <c r="B70" s="19">
        <f>IF(A70="","",EDATE($D$7,A70-1))</f>
        <v/>
      </c>
      <c r="C70" s="20">
        <f>IF(A70="","",G69)</f>
        <v/>
      </c>
      <c r="D70" s="20">
        <f>IF(A70="","",IF(A70=$G$5,C70+F70,MIN($G$4,C70+F70)))</f>
        <v/>
      </c>
      <c r="E70" s="20">
        <f>IF(A70="","",D70-F70)</f>
        <v/>
      </c>
      <c r="F70" s="20">
        <f>IF(A70="","",ROUND(C70*$D$5/12,2))</f>
        <v/>
      </c>
      <c r="G70" s="20">
        <f>IF(A70="","",MAX(0,ROUND(C70-E70,2)))</f>
        <v/>
      </c>
    </row>
    <row r="71">
      <c r="A71" s="18">
        <f>IF(ROWS($A$13:A71)&gt;$G$5,"",ROWS($A$13:A71))</f>
        <v/>
      </c>
      <c r="B71" s="19">
        <f>IF(A71="","",EDATE($D$7,A71-1))</f>
        <v/>
      </c>
      <c r="C71" s="20">
        <f>IF(A71="","",G70)</f>
        <v/>
      </c>
      <c r="D71" s="20">
        <f>IF(A71="","",IF(A71=$G$5,C71+F71,MIN($G$4,C71+F71)))</f>
        <v/>
      </c>
      <c r="E71" s="20">
        <f>IF(A71="","",D71-F71)</f>
        <v/>
      </c>
      <c r="F71" s="20">
        <f>IF(A71="","",ROUND(C71*$D$5/12,2))</f>
        <v/>
      </c>
      <c r="G71" s="20">
        <f>IF(A71="","",MAX(0,ROUND(C71-E71,2)))</f>
        <v/>
      </c>
    </row>
    <row r="72">
      <c r="A72" s="18">
        <f>IF(ROWS($A$13:A72)&gt;$G$5,"",ROWS($A$13:A72))</f>
        <v/>
      </c>
      <c r="B72" s="19">
        <f>IF(A72="","",EDATE($D$7,A72-1))</f>
        <v/>
      </c>
      <c r="C72" s="20">
        <f>IF(A72="","",G71)</f>
        <v/>
      </c>
      <c r="D72" s="20">
        <f>IF(A72="","",IF(A72=$G$5,C72+F72,MIN($G$4,C72+F72)))</f>
        <v/>
      </c>
      <c r="E72" s="20">
        <f>IF(A72="","",D72-F72)</f>
        <v/>
      </c>
      <c r="F72" s="20">
        <f>IF(A72="","",ROUND(C72*$D$5/12,2))</f>
        <v/>
      </c>
      <c r="G72" s="20">
        <f>IF(A72="","",MAX(0,ROUND(C72-E72,2)))</f>
        <v/>
      </c>
    </row>
    <row r="73">
      <c r="A73" s="18">
        <f>IF(ROWS($A$13:A73)&gt;$G$5,"",ROWS($A$13:A73))</f>
        <v/>
      </c>
      <c r="B73" s="19">
        <f>IF(A73="","",EDATE($D$7,A73-1))</f>
        <v/>
      </c>
      <c r="C73" s="20">
        <f>IF(A73="","",G72)</f>
        <v/>
      </c>
      <c r="D73" s="20">
        <f>IF(A73="","",IF(A73=$G$5,C73+F73,MIN($G$4,C73+F73)))</f>
        <v/>
      </c>
      <c r="E73" s="20">
        <f>IF(A73="","",D73-F73)</f>
        <v/>
      </c>
      <c r="F73" s="20">
        <f>IF(A73="","",ROUND(C73*$D$5/12,2))</f>
        <v/>
      </c>
      <c r="G73" s="20">
        <f>IF(A73="","",MAX(0,ROUND(C73-E73,2)))</f>
        <v/>
      </c>
    </row>
    <row r="74">
      <c r="A74" s="18">
        <f>IF(ROWS($A$13:A74)&gt;$G$5,"",ROWS($A$13:A74))</f>
        <v/>
      </c>
      <c r="B74" s="19">
        <f>IF(A74="","",EDATE($D$7,A74-1))</f>
        <v/>
      </c>
      <c r="C74" s="20">
        <f>IF(A74="","",G73)</f>
        <v/>
      </c>
      <c r="D74" s="20">
        <f>IF(A74="","",IF(A74=$G$5,C74+F74,MIN($G$4,C74+F74)))</f>
        <v/>
      </c>
      <c r="E74" s="20">
        <f>IF(A74="","",D74-F74)</f>
        <v/>
      </c>
      <c r="F74" s="20">
        <f>IF(A74="","",ROUND(C74*$D$5/12,2))</f>
        <v/>
      </c>
      <c r="G74" s="20">
        <f>IF(A74="","",MAX(0,ROUND(C74-E74,2)))</f>
        <v/>
      </c>
    </row>
    <row r="75">
      <c r="A75" s="18">
        <f>IF(ROWS($A$13:A75)&gt;$G$5,"",ROWS($A$13:A75))</f>
        <v/>
      </c>
      <c r="B75" s="19">
        <f>IF(A75="","",EDATE($D$7,A75-1))</f>
        <v/>
      </c>
      <c r="C75" s="20">
        <f>IF(A75="","",G74)</f>
        <v/>
      </c>
      <c r="D75" s="20">
        <f>IF(A75="","",IF(A75=$G$5,C75+F75,MIN($G$4,C75+F75)))</f>
        <v/>
      </c>
      <c r="E75" s="20">
        <f>IF(A75="","",D75-F75)</f>
        <v/>
      </c>
      <c r="F75" s="20">
        <f>IF(A75="","",ROUND(C75*$D$5/12,2))</f>
        <v/>
      </c>
      <c r="G75" s="20">
        <f>IF(A75="","",MAX(0,ROUND(C75-E75,2)))</f>
        <v/>
      </c>
    </row>
    <row r="76">
      <c r="A76" s="18">
        <f>IF(ROWS($A$13:A76)&gt;$G$5,"",ROWS($A$13:A76))</f>
        <v/>
      </c>
      <c r="B76" s="19">
        <f>IF(A76="","",EDATE($D$7,A76-1))</f>
        <v/>
      </c>
      <c r="C76" s="20">
        <f>IF(A76="","",G75)</f>
        <v/>
      </c>
      <c r="D76" s="20">
        <f>IF(A76="","",IF(A76=$G$5,C76+F76,MIN($G$4,C76+F76)))</f>
        <v/>
      </c>
      <c r="E76" s="20">
        <f>IF(A76="","",D76-F76)</f>
        <v/>
      </c>
      <c r="F76" s="20">
        <f>IF(A76="","",ROUND(C76*$D$5/12,2))</f>
        <v/>
      </c>
      <c r="G76" s="20">
        <f>IF(A76="","",MAX(0,ROUND(C76-E76,2)))</f>
        <v/>
      </c>
    </row>
    <row r="77">
      <c r="A77" s="18">
        <f>IF(ROWS($A$13:A77)&gt;$G$5,"",ROWS($A$13:A77))</f>
        <v/>
      </c>
      <c r="B77" s="19">
        <f>IF(A77="","",EDATE($D$7,A77-1))</f>
        <v/>
      </c>
      <c r="C77" s="20">
        <f>IF(A77="","",G76)</f>
        <v/>
      </c>
      <c r="D77" s="20">
        <f>IF(A77="","",IF(A77=$G$5,C77+F77,MIN($G$4,C77+F77)))</f>
        <v/>
      </c>
      <c r="E77" s="20">
        <f>IF(A77="","",D77-F77)</f>
        <v/>
      </c>
      <c r="F77" s="20">
        <f>IF(A77="","",ROUND(C77*$D$5/12,2))</f>
        <v/>
      </c>
      <c r="G77" s="20">
        <f>IF(A77="","",MAX(0,ROUND(C77-E77,2)))</f>
        <v/>
      </c>
    </row>
    <row r="78">
      <c r="A78" s="18">
        <f>IF(ROWS($A$13:A78)&gt;$G$5,"",ROWS($A$13:A78))</f>
        <v/>
      </c>
      <c r="B78" s="19">
        <f>IF(A78="","",EDATE($D$7,A78-1))</f>
        <v/>
      </c>
      <c r="C78" s="20">
        <f>IF(A78="","",G77)</f>
        <v/>
      </c>
      <c r="D78" s="20">
        <f>IF(A78="","",IF(A78=$G$5,C78+F78,MIN($G$4,C78+F78)))</f>
        <v/>
      </c>
      <c r="E78" s="20">
        <f>IF(A78="","",D78-F78)</f>
        <v/>
      </c>
      <c r="F78" s="20">
        <f>IF(A78="","",ROUND(C78*$D$5/12,2))</f>
        <v/>
      </c>
      <c r="G78" s="20">
        <f>IF(A78="","",MAX(0,ROUND(C78-E78,2)))</f>
        <v/>
      </c>
    </row>
    <row r="79">
      <c r="A79" s="18">
        <f>IF(ROWS($A$13:A79)&gt;$G$5,"",ROWS($A$13:A79))</f>
        <v/>
      </c>
      <c r="B79" s="19">
        <f>IF(A79="","",EDATE($D$7,A79-1))</f>
        <v/>
      </c>
      <c r="C79" s="20">
        <f>IF(A79="","",G78)</f>
        <v/>
      </c>
      <c r="D79" s="20">
        <f>IF(A79="","",IF(A79=$G$5,C79+F79,MIN($G$4,C79+F79)))</f>
        <v/>
      </c>
      <c r="E79" s="20">
        <f>IF(A79="","",D79-F79)</f>
        <v/>
      </c>
      <c r="F79" s="20">
        <f>IF(A79="","",ROUND(C79*$D$5/12,2))</f>
        <v/>
      </c>
      <c r="G79" s="20">
        <f>IF(A79="","",MAX(0,ROUND(C79-E79,2)))</f>
        <v/>
      </c>
    </row>
    <row r="80">
      <c r="A80" s="18">
        <f>IF(ROWS($A$13:A80)&gt;$G$5,"",ROWS($A$13:A80))</f>
        <v/>
      </c>
      <c r="B80" s="19">
        <f>IF(A80="","",EDATE($D$7,A80-1))</f>
        <v/>
      </c>
      <c r="C80" s="20">
        <f>IF(A80="","",G79)</f>
        <v/>
      </c>
      <c r="D80" s="20">
        <f>IF(A80="","",IF(A80=$G$5,C80+F80,MIN($G$4,C80+F80)))</f>
        <v/>
      </c>
      <c r="E80" s="20">
        <f>IF(A80="","",D80-F80)</f>
        <v/>
      </c>
      <c r="F80" s="20">
        <f>IF(A80="","",ROUND(C80*$D$5/12,2))</f>
        <v/>
      </c>
      <c r="G80" s="20">
        <f>IF(A80="","",MAX(0,ROUND(C80-E80,2)))</f>
        <v/>
      </c>
    </row>
    <row r="81">
      <c r="A81" s="18">
        <f>IF(ROWS($A$13:A81)&gt;$G$5,"",ROWS($A$13:A81))</f>
        <v/>
      </c>
      <c r="B81" s="19">
        <f>IF(A81="","",EDATE($D$7,A81-1))</f>
        <v/>
      </c>
      <c r="C81" s="20">
        <f>IF(A81="","",G80)</f>
        <v/>
      </c>
      <c r="D81" s="20">
        <f>IF(A81="","",IF(A81=$G$5,C81+F81,MIN($G$4,C81+F81)))</f>
        <v/>
      </c>
      <c r="E81" s="20">
        <f>IF(A81="","",D81-F81)</f>
        <v/>
      </c>
      <c r="F81" s="20">
        <f>IF(A81="","",ROUND(C81*$D$5/12,2))</f>
        <v/>
      </c>
      <c r="G81" s="20">
        <f>IF(A81="","",MAX(0,ROUND(C81-E81,2)))</f>
        <v/>
      </c>
    </row>
    <row r="82">
      <c r="A82" s="18">
        <f>IF(ROWS($A$13:A82)&gt;$G$5,"",ROWS($A$13:A82))</f>
        <v/>
      </c>
      <c r="B82" s="19">
        <f>IF(A82="","",EDATE($D$7,A82-1))</f>
        <v/>
      </c>
      <c r="C82" s="20">
        <f>IF(A82="","",G81)</f>
        <v/>
      </c>
      <c r="D82" s="20">
        <f>IF(A82="","",IF(A82=$G$5,C82+F82,MIN($G$4,C82+F82)))</f>
        <v/>
      </c>
      <c r="E82" s="20">
        <f>IF(A82="","",D82-F82)</f>
        <v/>
      </c>
      <c r="F82" s="20">
        <f>IF(A82="","",ROUND(C82*$D$5/12,2))</f>
        <v/>
      </c>
      <c r="G82" s="20">
        <f>IF(A82="","",MAX(0,ROUND(C82-E82,2)))</f>
        <v/>
      </c>
    </row>
    <row r="83">
      <c r="A83" s="18">
        <f>IF(ROWS($A$13:A83)&gt;$G$5,"",ROWS($A$13:A83))</f>
        <v/>
      </c>
      <c r="B83" s="19">
        <f>IF(A83="","",EDATE($D$7,A83-1))</f>
        <v/>
      </c>
      <c r="C83" s="20">
        <f>IF(A83="","",G82)</f>
        <v/>
      </c>
      <c r="D83" s="20">
        <f>IF(A83="","",IF(A83=$G$5,C83+F83,MIN($G$4,C83+F83)))</f>
        <v/>
      </c>
      <c r="E83" s="20">
        <f>IF(A83="","",D83-F83)</f>
        <v/>
      </c>
      <c r="F83" s="20">
        <f>IF(A83="","",ROUND(C83*$D$5/12,2))</f>
        <v/>
      </c>
      <c r="G83" s="20">
        <f>IF(A83="","",MAX(0,ROUND(C83-E83,2)))</f>
        <v/>
      </c>
    </row>
    <row r="84">
      <c r="A84" s="18">
        <f>IF(ROWS($A$13:A84)&gt;$G$5,"",ROWS($A$13:A84))</f>
        <v/>
      </c>
      <c r="B84" s="19">
        <f>IF(A84="","",EDATE($D$7,A84-1))</f>
        <v/>
      </c>
      <c r="C84" s="20">
        <f>IF(A84="","",G83)</f>
        <v/>
      </c>
      <c r="D84" s="20">
        <f>IF(A84="","",IF(A84=$G$5,C84+F84,MIN($G$4,C84+F84)))</f>
        <v/>
      </c>
      <c r="E84" s="20">
        <f>IF(A84="","",D84-F84)</f>
        <v/>
      </c>
      <c r="F84" s="20">
        <f>IF(A84="","",ROUND(C84*$D$5/12,2))</f>
        <v/>
      </c>
      <c r="G84" s="20">
        <f>IF(A84="","",MAX(0,ROUND(C84-E84,2)))</f>
        <v/>
      </c>
    </row>
    <row r="85">
      <c r="A85" s="18">
        <f>IF(ROWS($A$13:A85)&gt;$G$5,"",ROWS($A$13:A85))</f>
        <v/>
      </c>
      <c r="B85" s="19">
        <f>IF(A85="","",EDATE($D$7,A85-1))</f>
        <v/>
      </c>
      <c r="C85" s="20">
        <f>IF(A85="","",G84)</f>
        <v/>
      </c>
      <c r="D85" s="20">
        <f>IF(A85="","",IF(A85=$G$5,C85+F85,MIN($G$4,C85+F85)))</f>
        <v/>
      </c>
      <c r="E85" s="20">
        <f>IF(A85="","",D85-F85)</f>
        <v/>
      </c>
      <c r="F85" s="20">
        <f>IF(A85="","",ROUND(C85*$D$5/12,2))</f>
        <v/>
      </c>
      <c r="G85" s="20">
        <f>IF(A85="","",MAX(0,ROUND(C85-E85,2)))</f>
        <v/>
      </c>
    </row>
    <row r="86">
      <c r="A86" s="18">
        <f>IF(ROWS($A$13:A86)&gt;$G$5,"",ROWS($A$13:A86))</f>
        <v/>
      </c>
      <c r="B86" s="19">
        <f>IF(A86="","",EDATE($D$7,A86-1))</f>
        <v/>
      </c>
      <c r="C86" s="20">
        <f>IF(A86="","",G85)</f>
        <v/>
      </c>
      <c r="D86" s="20">
        <f>IF(A86="","",IF(A86=$G$5,C86+F86,MIN($G$4,C86+F86)))</f>
        <v/>
      </c>
      <c r="E86" s="20">
        <f>IF(A86="","",D86-F86)</f>
        <v/>
      </c>
      <c r="F86" s="20">
        <f>IF(A86="","",ROUND(C86*$D$5/12,2))</f>
        <v/>
      </c>
      <c r="G86" s="20">
        <f>IF(A86="","",MAX(0,ROUND(C86-E86,2)))</f>
        <v/>
      </c>
    </row>
    <row r="87">
      <c r="A87" s="18">
        <f>IF(ROWS($A$13:A87)&gt;$G$5,"",ROWS($A$13:A87))</f>
        <v/>
      </c>
      <c r="B87" s="19">
        <f>IF(A87="","",EDATE($D$7,A87-1))</f>
        <v/>
      </c>
      <c r="C87" s="20">
        <f>IF(A87="","",G86)</f>
        <v/>
      </c>
      <c r="D87" s="20">
        <f>IF(A87="","",IF(A87=$G$5,C87+F87,MIN($G$4,C87+F87)))</f>
        <v/>
      </c>
      <c r="E87" s="20">
        <f>IF(A87="","",D87-F87)</f>
        <v/>
      </c>
      <c r="F87" s="20">
        <f>IF(A87="","",ROUND(C87*$D$5/12,2))</f>
        <v/>
      </c>
      <c r="G87" s="20">
        <f>IF(A87="","",MAX(0,ROUND(C87-E87,2)))</f>
        <v/>
      </c>
    </row>
    <row r="88">
      <c r="A88" s="18">
        <f>IF(ROWS($A$13:A88)&gt;$G$5,"",ROWS($A$13:A88))</f>
        <v/>
      </c>
      <c r="B88" s="19">
        <f>IF(A88="","",EDATE($D$7,A88-1))</f>
        <v/>
      </c>
      <c r="C88" s="20">
        <f>IF(A88="","",G87)</f>
        <v/>
      </c>
      <c r="D88" s="20">
        <f>IF(A88="","",IF(A88=$G$5,C88+F88,MIN($G$4,C88+F88)))</f>
        <v/>
      </c>
      <c r="E88" s="20">
        <f>IF(A88="","",D88-F88)</f>
        <v/>
      </c>
      <c r="F88" s="20">
        <f>IF(A88="","",ROUND(C88*$D$5/12,2))</f>
        <v/>
      </c>
      <c r="G88" s="20">
        <f>IF(A88="","",MAX(0,ROUND(C88-E88,2)))</f>
        <v/>
      </c>
    </row>
    <row r="89">
      <c r="A89" s="18">
        <f>IF(ROWS($A$13:A89)&gt;$G$5,"",ROWS($A$13:A89))</f>
        <v/>
      </c>
      <c r="B89" s="19">
        <f>IF(A89="","",EDATE($D$7,A89-1))</f>
        <v/>
      </c>
      <c r="C89" s="20">
        <f>IF(A89="","",G88)</f>
        <v/>
      </c>
      <c r="D89" s="20">
        <f>IF(A89="","",IF(A89=$G$5,C89+F89,MIN($G$4,C89+F89)))</f>
        <v/>
      </c>
      <c r="E89" s="20">
        <f>IF(A89="","",D89-F89)</f>
        <v/>
      </c>
      <c r="F89" s="20">
        <f>IF(A89="","",ROUND(C89*$D$5/12,2))</f>
        <v/>
      </c>
      <c r="G89" s="20">
        <f>IF(A89="","",MAX(0,ROUND(C89-E89,2)))</f>
        <v/>
      </c>
    </row>
    <row r="90">
      <c r="A90" s="18">
        <f>IF(ROWS($A$13:A90)&gt;$G$5,"",ROWS($A$13:A90))</f>
        <v/>
      </c>
      <c r="B90" s="19">
        <f>IF(A90="","",EDATE($D$7,A90-1))</f>
        <v/>
      </c>
      <c r="C90" s="20">
        <f>IF(A90="","",G89)</f>
        <v/>
      </c>
      <c r="D90" s="20">
        <f>IF(A90="","",IF(A90=$G$5,C90+F90,MIN($G$4,C90+F90)))</f>
        <v/>
      </c>
      <c r="E90" s="20">
        <f>IF(A90="","",D90-F90)</f>
        <v/>
      </c>
      <c r="F90" s="20">
        <f>IF(A90="","",ROUND(C90*$D$5/12,2))</f>
        <v/>
      </c>
      <c r="G90" s="20">
        <f>IF(A90="","",MAX(0,ROUND(C90-E90,2)))</f>
        <v/>
      </c>
    </row>
    <row r="91">
      <c r="A91" s="18">
        <f>IF(ROWS($A$13:A91)&gt;$G$5,"",ROWS($A$13:A91))</f>
        <v/>
      </c>
      <c r="B91" s="19">
        <f>IF(A91="","",EDATE($D$7,A91-1))</f>
        <v/>
      </c>
      <c r="C91" s="20">
        <f>IF(A91="","",G90)</f>
        <v/>
      </c>
      <c r="D91" s="20">
        <f>IF(A91="","",IF(A91=$G$5,C91+F91,MIN($G$4,C91+F91)))</f>
        <v/>
      </c>
      <c r="E91" s="20">
        <f>IF(A91="","",D91-F91)</f>
        <v/>
      </c>
      <c r="F91" s="20">
        <f>IF(A91="","",ROUND(C91*$D$5/12,2))</f>
        <v/>
      </c>
      <c r="G91" s="20">
        <f>IF(A91="","",MAX(0,ROUND(C91-E91,2)))</f>
        <v/>
      </c>
    </row>
    <row r="92">
      <c r="A92" s="18">
        <f>IF(ROWS($A$13:A92)&gt;$G$5,"",ROWS($A$13:A92))</f>
        <v/>
      </c>
      <c r="B92" s="19">
        <f>IF(A92="","",EDATE($D$7,A92-1))</f>
        <v/>
      </c>
      <c r="C92" s="20">
        <f>IF(A92="","",G91)</f>
        <v/>
      </c>
      <c r="D92" s="20">
        <f>IF(A92="","",IF(A92=$G$5,C92+F92,MIN($G$4,C92+F92)))</f>
        <v/>
      </c>
      <c r="E92" s="20">
        <f>IF(A92="","",D92-F92)</f>
        <v/>
      </c>
      <c r="F92" s="20">
        <f>IF(A92="","",ROUND(C92*$D$5/12,2))</f>
        <v/>
      </c>
      <c r="G92" s="20">
        <f>IF(A92="","",MAX(0,ROUND(C92-E92,2)))</f>
        <v/>
      </c>
    </row>
    <row r="93">
      <c r="A93" s="18">
        <f>IF(ROWS($A$13:A93)&gt;$G$5,"",ROWS($A$13:A93))</f>
        <v/>
      </c>
      <c r="B93" s="19">
        <f>IF(A93="","",EDATE($D$7,A93-1))</f>
        <v/>
      </c>
      <c r="C93" s="20">
        <f>IF(A93="","",G92)</f>
        <v/>
      </c>
      <c r="D93" s="20">
        <f>IF(A93="","",IF(A93=$G$5,C93+F93,MIN($G$4,C93+F93)))</f>
        <v/>
      </c>
      <c r="E93" s="20">
        <f>IF(A93="","",D93-F93)</f>
        <v/>
      </c>
      <c r="F93" s="20">
        <f>IF(A93="","",ROUND(C93*$D$5/12,2))</f>
        <v/>
      </c>
      <c r="G93" s="20">
        <f>IF(A93="","",MAX(0,ROUND(C93-E93,2)))</f>
        <v/>
      </c>
    </row>
    <row r="94">
      <c r="A94" s="18">
        <f>IF(ROWS($A$13:A94)&gt;$G$5,"",ROWS($A$13:A94))</f>
        <v/>
      </c>
      <c r="B94" s="19">
        <f>IF(A94="","",EDATE($D$7,A94-1))</f>
        <v/>
      </c>
      <c r="C94" s="20">
        <f>IF(A94="","",G93)</f>
        <v/>
      </c>
      <c r="D94" s="20">
        <f>IF(A94="","",IF(A94=$G$5,C94+F94,MIN($G$4,C94+F94)))</f>
        <v/>
      </c>
      <c r="E94" s="20">
        <f>IF(A94="","",D94-F94)</f>
        <v/>
      </c>
      <c r="F94" s="20">
        <f>IF(A94="","",ROUND(C94*$D$5/12,2))</f>
        <v/>
      </c>
      <c r="G94" s="20">
        <f>IF(A94="","",MAX(0,ROUND(C94-E94,2)))</f>
        <v/>
      </c>
    </row>
    <row r="95">
      <c r="A95" s="18">
        <f>IF(ROWS($A$13:A95)&gt;$G$5,"",ROWS($A$13:A95))</f>
        <v/>
      </c>
      <c r="B95" s="19">
        <f>IF(A95="","",EDATE($D$7,A95-1))</f>
        <v/>
      </c>
      <c r="C95" s="20">
        <f>IF(A95="","",G94)</f>
        <v/>
      </c>
      <c r="D95" s="20">
        <f>IF(A95="","",IF(A95=$G$5,C95+F95,MIN($G$4,C95+F95)))</f>
        <v/>
      </c>
      <c r="E95" s="20">
        <f>IF(A95="","",D95-F95)</f>
        <v/>
      </c>
      <c r="F95" s="20">
        <f>IF(A95="","",ROUND(C95*$D$5/12,2))</f>
        <v/>
      </c>
      <c r="G95" s="20">
        <f>IF(A95="","",MAX(0,ROUND(C95-E95,2)))</f>
        <v/>
      </c>
    </row>
    <row r="96">
      <c r="A96" s="18">
        <f>IF(ROWS($A$13:A96)&gt;$G$5,"",ROWS($A$13:A96))</f>
        <v/>
      </c>
      <c r="B96" s="19">
        <f>IF(A96="","",EDATE($D$7,A96-1))</f>
        <v/>
      </c>
      <c r="C96" s="20">
        <f>IF(A96="","",G95)</f>
        <v/>
      </c>
      <c r="D96" s="20">
        <f>IF(A96="","",IF(A96=$G$5,C96+F96,MIN($G$4,C96+F96)))</f>
        <v/>
      </c>
      <c r="E96" s="20">
        <f>IF(A96="","",D96-F96)</f>
        <v/>
      </c>
      <c r="F96" s="20">
        <f>IF(A96="","",ROUND(C96*$D$5/12,2))</f>
        <v/>
      </c>
      <c r="G96" s="20">
        <f>IF(A96="","",MAX(0,ROUND(C96-E96,2)))</f>
        <v/>
      </c>
    </row>
    <row r="97">
      <c r="A97" s="18">
        <f>IF(ROWS($A$13:A97)&gt;$G$5,"",ROWS($A$13:A97))</f>
        <v/>
      </c>
      <c r="B97" s="19">
        <f>IF(A97="","",EDATE($D$7,A97-1))</f>
        <v/>
      </c>
      <c r="C97" s="20">
        <f>IF(A97="","",G96)</f>
        <v/>
      </c>
      <c r="D97" s="20">
        <f>IF(A97="","",IF(A97=$G$5,C97+F97,MIN($G$4,C97+F97)))</f>
        <v/>
      </c>
      <c r="E97" s="20">
        <f>IF(A97="","",D97-F97)</f>
        <v/>
      </c>
      <c r="F97" s="20">
        <f>IF(A97="","",ROUND(C97*$D$5/12,2))</f>
        <v/>
      </c>
      <c r="G97" s="20">
        <f>IF(A97="","",MAX(0,ROUND(C97-E97,2)))</f>
        <v/>
      </c>
    </row>
    <row r="98">
      <c r="A98" s="18">
        <f>IF(ROWS($A$13:A98)&gt;$G$5,"",ROWS($A$13:A98))</f>
        <v/>
      </c>
      <c r="B98" s="19">
        <f>IF(A98="","",EDATE($D$7,A98-1))</f>
        <v/>
      </c>
      <c r="C98" s="20">
        <f>IF(A98="","",G97)</f>
        <v/>
      </c>
      <c r="D98" s="20">
        <f>IF(A98="","",IF(A98=$G$5,C98+F98,MIN($G$4,C98+F98)))</f>
        <v/>
      </c>
      <c r="E98" s="20">
        <f>IF(A98="","",D98-F98)</f>
        <v/>
      </c>
      <c r="F98" s="20">
        <f>IF(A98="","",ROUND(C98*$D$5/12,2))</f>
        <v/>
      </c>
      <c r="G98" s="20">
        <f>IF(A98="","",MAX(0,ROUND(C98-E98,2)))</f>
        <v/>
      </c>
    </row>
    <row r="99">
      <c r="A99" s="18">
        <f>IF(ROWS($A$13:A99)&gt;$G$5,"",ROWS($A$13:A99))</f>
        <v/>
      </c>
      <c r="B99" s="19">
        <f>IF(A99="","",EDATE($D$7,A99-1))</f>
        <v/>
      </c>
      <c r="C99" s="20">
        <f>IF(A99="","",G98)</f>
        <v/>
      </c>
      <c r="D99" s="20">
        <f>IF(A99="","",IF(A99=$G$5,C99+F99,MIN($G$4,C99+F99)))</f>
        <v/>
      </c>
      <c r="E99" s="20">
        <f>IF(A99="","",D99-F99)</f>
        <v/>
      </c>
      <c r="F99" s="20">
        <f>IF(A99="","",ROUND(C99*$D$5/12,2))</f>
        <v/>
      </c>
      <c r="G99" s="20">
        <f>IF(A99="","",MAX(0,ROUND(C99-E99,2)))</f>
        <v/>
      </c>
    </row>
    <row r="100">
      <c r="A100" s="18">
        <f>IF(ROWS($A$13:A100)&gt;$G$5,"",ROWS($A$13:A100))</f>
        <v/>
      </c>
      <c r="B100" s="19">
        <f>IF(A100="","",EDATE($D$7,A100-1))</f>
        <v/>
      </c>
      <c r="C100" s="20">
        <f>IF(A100="","",G99)</f>
        <v/>
      </c>
      <c r="D100" s="20">
        <f>IF(A100="","",IF(A100=$G$5,C100+F100,MIN($G$4,C100+F100)))</f>
        <v/>
      </c>
      <c r="E100" s="20">
        <f>IF(A100="","",D100-F100)</f>
        <v/>
      </c>
      <c r="F100" s="20">
        <f>IF(A100="","",ROUND(C100*$D$5/12,2))</f>
        <v/>
      </c>
      <c r="G100" s="20">
        <f>IF(A100="","",MAX(0,ROUND(C100-E100,2)))</f>
        <v/>
      </c>
    </row>
    <row r="101">
      <c r="A101" s="18">
        <f>IF(ROWS($A$13:A101)&gt;$G$5,"",ROWS($A$13:A101))</f>
        <v/>
      </c>
      <c r="B101" s="19">
        <f>IF(A101="","",EDATE($D$7,A101-1))</f>
        <v/>
      </c>
      <c r="C101" s="20">
        <f>IF(A101="","",G100)</f>
        <v/>
      </c>
      <c r="D101" s="20">
        <f>IF(A101="","",IF(A101=$G$5,C101+F101,MIN($G$4,C101+F101)))</f>
        <v/>
      </c>
      <c r="E101" s="20">
        <f>IF(A101="","",D101-F101)</f>
        <v/>
      </c>
      <c r="F101" s="20">
        <f>IF(A101="","",ROUND(C101*$D$5/12,2))</f>
        <v/>
      </c>
      <c r="G101" s="20">
        <f>IF(A101="","",MAX(0,ROUND(C101-E101,2)))</f>
        <v/>
      </c>
    </row>
    <row r="102">
      <c r="A102" s="18">
        <f>IF(ROWS($A$13:A102)&gt;$G$5,"",ROWS($A$13:A102))</f>
        <v/>
      </c>
      <c r="B102" s="19">
        <f>IF(A102="","",EDATE($D$7,A102-1))</f>
        <v/>
      </c>
      <c r="C102" s="20">
        <f>IF(A102="","",G101)</f>
        <v/>
      </c>
      <c r="D102" s="20">
        <f>IF(A102="","",IF(A102=$G$5,C102+F102,MIN($G$4,C102+F102)))</f>
        <v/>
      </c>
      <c r="E102" s="20">
        <f>IF(A102="","",D102-F102)</f>
        <v/>
      </c>
      <c r="F102" s="20">
        <f>IF(A102="","",ROUND(C102*$D$5/12,2))</f>
        <v/>
      </c>
      <c r="G102" s="20">
        <f>IF(A102="","",MAX(0,ROUND(C102-E102,2)))</f>
        <v/>
      </c>
    </row>
    <row r="103">
      <c r="A103" s="18">
        <f>IF(ROWS($A$13:A103)&gt;$G$5,"",ROWS($A$13:A103))</f>
        <v/>
      </c>
      <c r="B103" s="19">
        <f>IF(A103="","",EDATE($D$7,A103-1))</f>
        <v/>
      </c>
      <c r="C103" s="20">
        <f>IF(A103="","",G102)</f>
        <v/>
      </c>
      <c r="D103" s="20">
        <f>IF(A103="","",IF(A103=$G$5,C103+F103,MIN($G$4,C103+F103)))</f>
        <v/>
      </c>
      <c r="E103" s="20">
        <f>IF(A103="","",D103-F103)</f>
        <v/>
      </c>
      <c r="F103" s="20">
        <f>IF(A103="","",ROUND(C103*$D$5/12,2))</f>
        <v/>
      </c>
      <c r="G103" s="20">
        <f>IF(A103="","",MAX(0,ROUND(C103-E103,2)))</f>
        <v/>
      </c>
    </row>
    <row r="104">
      <c r="A104" s="18">
        <f>IF(ROWS($A$13:A104)&gt;$G$5,"",ROWS($A$13:A104))</f>
        <v/>
      </c>
      <c r="B104" s="19">
        <f>IF(A104="","",EDATE($D$7,A104-1))</f>
        <v/>
      </c>
      <c r="C104" s="20">
        <f>IF(A104="","",G103)</f>
        <v/>
      </c>
      <c r="D104" s="20">
        <f>IF(A104="","",IF(A104=$G$5,C104+F104,MIN($G$4,C104+F104)))</f>
        <v/>
      </c>
      <c r="E104" s="20">
        <f>IF(A104="","",D104-F104)</f>
        <v/>
      </c>
      <c r="F104" s="20">
        <f>IF(A104="","",ROUND(C104*$D$5/12,2))</f>
        <v/>
      </c>
      <c r="G104" s="20">
        <f>IF(A104="","",MAX(0,ROUND(C104-E104,2)))</f>
        <v/>
      </c>
    </row>
    <row r="105">
      <c r="A105" s="18">
        <f>IF(ROWS($A$13:A105)&gt;$G$5,"",ROWS($A$13:A105))</f>
        <v/>
      </c>
      <c r="B105" s="19">
        <f>IF(A105="","",EDATE($D$7,A105-1))</f>
        <v/>
      </c>
      <c r="C105" s="20">
        <f>IF(A105="","",G104)</f>
        <v/>
      </c>
      <c r="D105" s="20">
        <f>IF(A105="","",IF(A105=$G$5,C105+F105,MIN($G$4,C105+F105)))</f>
        <v/>
      </c>
      <c r="E105" s="20">
        <f>IF(A105="","",D105-F105)</f>
        <v/>
      </c>
      <c r="F105" s="20">
        <f>IF(A105="","",ROUND(C105*$D$5/12,2))</f>
        <v/>
      </c>
      <c r="G105" s="20">
        <f>IF(A105="","",MAX(0,ROUND(C105-E105,2)))</f>
        <v/>
      </c>
    </row>
    <row r="106">
      <c r="A106" s="18">
        <f>IF(ROWS($A$13:A106)&gt;$G$5,"",ROWS($A$13:A106))</f>
        <v/>
      </c>
      <c r="B106" s="19">
        <f>IF(A106="","",EDATE($D$7,A106-1))</f>
        <v/>
      </c>
      <c r="C106" s="20">
        <f>IF(A106="","",G105)</f>
        <v/>
      </c>
      <c r="D106" s="20">
        <f>IF(A106="","",IF(A106=$G$5,C106+F106,MIN($G$4,C106+F106)))</f>
        <v/>
      </c>
      <c r="E106" s="20">
        <f>IF(A106="","",D106-F106)</f>
        <v/>
      </c>
      <c r="F106" s="20">
        <f>IF(A106="","",ROUND(C106*$D$5/12,2))</f>
        <v/>
      </c>
      <c r="G106" s="20">
        <f>IF(A106="","",MAX(0,ROUND(C106-E106,2)))</f>
        <v/>
      </c>
    </row>
    <row r="107">
      <c r="A107" s="18">
        <f>IF(ROWS($A$13:A107)&gt;$G$5,"",ROWS($A$13:A107))</f>
        <v/>
      </c>
      <c r="B107" s="19">
        <f>IF(A107="","",EDATE($D$7,A107-1))</f>
        <v/>
      </c>
      <c r="C107" s="20">
        <f>IF(A107="","",G106)</f>
        <v/>
      </c>
      <c r="D107" s="20">
        <f>IF(A107="","",IF(A107=$G$5,C107+F107,MIN($G$4,C107+F107)))</f>
        <v/>
      </c>
      <c r="E107" s="20">
        <f>IF(A107="","",D107-F107)</f>
        <v/>
      </c>
      <c r="F107" s="20">
        <f>IF(A107="","",ROUND(C107*$D$5/12,2))</f>
        <v/>
      </c>
      <c r="G107" s="20">
        <f>IF(A107="","",MAX(0,ROUND(C107-E107,2)))</f>
        <v/>
      </c>
    </row>
    <row r="108">
      <c r="A108" s="18">
        <f>IF(ROWS($A$13:A108)&gt;$G$5,"",ROWS($A$13:A108))</f>
        <v/>
      </c>
      <c r="B108" s="19">
        <f>IF(A108="","",EDATE($D$7,A108-1))</f>
        <v/>
      </c>
      <c r="C108" s="20">
        <f>IF(A108="","",G107)</f>
        <v/>
      </c>
      <c r="D108" s="20">
        <f>IF(A108="","",IF(A108=$G$5,C108+F108,MIN($G$4,C108+F108)))</f>
        <v/>
      </c>
      <c r="E108" s="20">
        <f>IF(A108="","",D108-F108)</f>
        <v/>
      </c>
      <c r="F108" s="20">
        <f>IF(A108="","",ROUND(C108*$D$5/12,2))</f>
        <v/>
      </c>
      <c r="G108" s="20">
        <f>IF(A108="","",MAX(0,ROUND(C108-E108,2)))</f>
        <v/>
      </c>
    </row>
    <row r="109">
      <c r="A109" s="18">
        <f>IF(ROWS($A$13:A109)&gt;$G$5,"",ROWS($A$13:A109))</f>
        <v/>
      </c>
      <c r="B109" s="19">
        <f>IF(A109="","",EDATE($D$7,A109-1))</f>
        <v/>
      </c>
      <c r="C109" s="20">
        <f>IF(A109="","",G108)</f>
        <v/>
      </c>
      <c r="D109" s="20">
        <f>IF(A109="","",IF(A109=$G$5,C109+F109,MIN($G$4,C109+F109)))</f>
        <v/>
      </c>
      <c r="E109" s="20">
        <f>IF(A109="","",D109-F109)</f>
        <v/>
      </c>
      <c r="F109" s="20">
        <f>IF(A109="","",ROUND(C109*$D$5/12,2))</f>
        <v/>
      </c>
      <c r="G109" s="20">
        <f>IF(A109="","",MAX(0,ROUND(C109-E109,2)))</f>
        <v/>
      </c>
    </row>
    <row r="110">
      <c r="A110" s="18">
        <f>IF(ROWS($A$13:A110)&gt;$G$5,"",ROWS($A$13:A110))</f>
        <v/>
      </c>
      <c r="B110" s="19">
        <f>IF(A110="","",EDATE($D$7,A110-1))</f>
        <v/>
      </c>
      <c r="C110" s="20">
        <f>IF(A110="","",G109)</f>
        <v/>
      </c>
      <c r="D110" s="20">
        <f>IF(A110="","",IF(A110=$G$5,C110+F110,MIN($G$4,C110+F110)))</f>
        <v/>
      </c>
      <c r="E110" s="20">
        <f>IF(A110="","",D110-F110)</f>
        <v/>
      </c>
      <c r="F110" s="20">
        <f>IF(A110="","",ROUND(C110*$D$5/12,2))</f>
        <v/>
      </c>
      <c r="G110" s="20">
        <f>IF(A110="","",MAX(0,ROUND(C110-E110,2)))</f>
        <v/>
      </c>
    </row>
    <row r="111">
      <c r="A111" s="18">
        <f>IF(ROWS($A$13:A111)&gt;$G$5,"",ROWS($A$13:A111))</f>
        <v/>
      </c>
      <c r="B111" s="19">
        <f>IF(A111="","",EDATE($D$7,A111-1))</f>
        <v/>
      </c>
      <c r="C111" s="20">
        <f>IF(A111="","",G110)</f>
        <v/>
      </c>
      <c r="D111" s="20">
        <f>IF(A111="","",IF(A111=$G$5,C111+F111,MIN($G$4,C111+F111)))</f>
        <v/>
      </c>
      <c r="E111" s="20">
        <f>IF(A111="","",D111-F111)</f>
        <v/>
      </c>
      <c r="F111" s="20">
        <f>IF(A111="","",ROUND(C111*$D$5/12,2))</f>
        <v/>
      </c>
      <c r="G111" s="20">
        <f>IF(A111="","",MAX(0,ROUND(C111-E111,2)))</f>
        <v/>
      </c>
    </row>
    <row r="112">
      <c r="A112" s="18">
        <f>IF(ROWS($A$13:A112)&gt;$G$5,"",ROWS($A$13:A112))</f>
        <v/>
      </c>
      <c r="B112" s="19">
        <f>IF(A112="","",EDATE($D$7,A112-1))</f>
        <v/>
      </c>
      <c r="C112" s="20">
        <f>IF(A112="","",G111)</f>
        <v/>
      </c>
      <c r="D112" s="20">
        <f>IF(A112="","",IF(A112=$G$5,C112+F112,MIN($G$4,C112+F112)))</f>
        <v/>
      </c>
      <c r="E112" s="20">
        <f>IF(A112="","",D112-F112)</f>
        <v/>
      </c>
      <c r="F112" s="20">
        <f>IF(A112="","",ROUND(C112*$D$5/12,2))</f>
        <v/>
      </c>
      <c r="G112" s="20">
        <f>IF(A112="","",MAX(0,ROUND(C112-E112,2)))</f>
        <v/>
      </c>
    </row>
    <row r="113">
      <c r="A113" s="18">
        <f>IF(ROWS($A$13:A113)&gt;$G$5,"",ROWS($A$13:A113))</f>
        <v/>
      </c>
      <c r="B113" s="19">
        <f>IF(A113="","",EDATE($D$7,A113-1))</f>
        <v/>
      </c>
      <c r="C113" s="20">
        <f>IF(A113="","",G112)</f>
        <v/>
      </c>
      <c r="D113" s="20">
        <f>IF(A113="","",IF(A113=$G$5,C113+F113,MIN($G$4,C113+F113)))</f>
        <v/>
      </c>
      <c r="E113" s="20">
        <f>IF(A113="","",D113-F113)</f>
        <v/>
      </c>
      <c r="F113" s="20">
        <f>IF(A113="","",ROUND(C113*$D$5/12,2))</f>
        <v/>
      </c>
      <c r="G113" s="20">
        <f>IF(A113="","",MAX(0,ROUND(C113-E113,2)))</f>
        <v/>
      </c>
    </row>
    <row r="114">
      <c r="A114" s="18">
        <f>IF(ROWS($A$13:A114)&gt;$G$5,"",ROWS($A$13:A114))</f>
        <v/>
      </c>
      <c r="B114" s="19">
        <f>IF(A114="","",EDATE($D$7,A114-1))</f>
        <v/>
      </c>
      <c r="C114" s="20">
        <f>IF(A114="","",G113)</f>
        <v/>
      </c>
      <c r="D114" s="20">
        <f>IF(A114="","",IF(A114=$G$5,C114+F114,MIN($G$4,C114+F114)))</f>
        <v/>
      </c>
      <c r="E114" s="20">
        <f>IF(A114="","",D114-F114)</f>
        <v/>
      </c>
      <c r="F114" s="20">
        <f>IF(A114="","",ROUND(C114*$D$5/12,2))</f>
        <v/>
      </c>
      <c r="G114" s="20">
        <f>IF(A114="","",MAX(0,ROUND(C114-E114,2)))</f>
        <v/>
      </c>
    </row>
    <row r="115">
      <c r="A115" s="18">
        <f>IF(ROWS($A$13:A115)&gt;$G$5,"",ROWS($A$13:A115))</f>
        <v/>
      </c>
      <c r="B115" s="19">
        <f>IF(A115="","",EDATE($D$7,A115-1))</f>
        <v/>
      </c>
      <c r="C115" s="20">
        <f>IF(A115="","",G114)</f>
        <v/>
      </c>
      <c r="D115" s="20">
        <f>IF(A115="","",IF(A115=$G$5,C115+F115,MIN($G$4,C115+F115)))</f>
        <v/>
      </c>
      <c r="E115" s="20">
        <f>IF(A115="","",D115-F115)</f>
        <v/>
      </c>
      <c r="F115" s="20">
        <f>IF(A115="","",ROUND(C115*$D$5/12,2))</f>
        <v/>
      </c>
      <c r="G115" s="20">
        <f>IF(A115="","",MAX(0,ROUND(C115-E115,2)))</f>
        <v/>
      </c>
    </row>
    <row r="116">
      <c r="A116" s="18">
        <f>IF(ROWS($A$13:A116)&gt;$G$5,"",ROWS($A$13:A116))</f>
        <v/>
      </c>
      <c r="B116" s="19">
        <f>IF(A116="","",EDATE($D$7,A116-1))</f>
        <v/>
      </c>
      <c r="C116" s="20">
        <f>IF(A116="","",G115)</f>
        <v/>
      </c>
      <c r="D116" s="20">
        <f>IF(A116="","",IF(A116=$G$5,C116+F116,MIN($G$4,C116+F116)))</f>
        <v/>
      </c>
      <c r="E116" s="20">
        <f>IF(A116="","",D116-F116)</f>
        <v/>
      </c>
      <c r="F116" s="20">
        <f>IF(A116="","",ROUND(C116*$D$5/12,2))</f>
        <v/>
      </c>
      <c r="G116" s="20">
        <f>IF(A116="","",MAX(0,ROUND(C116-E116,2)))</f>
        <v/>
      </c>
    </row>
    <row r="117">
      <c r="A117" s="18">
        <f>IF(ROWS($A$13:A117)&gt;$G$5,"",ROWS($A$13:A117))</f>
        <v/>
      </c>
      <c r="B117" s="19">
        <f>IF(A117="","",EDATE($D$7,A117-1))</f>
        <v/>
      </c>
      <c r="C117" s="20">
        <f>IF(A117="","",G116)</f>
        <v/>
      </c>
      <c r="D117" s="20">
        <f>IF(A117="","",IF(A117=$G$5,C117+F117,MIN($G$4,C117+F117)))</f>
        <v/>
      </c>
      <c r="E117" s="20">
        <f>IF(A117="","",D117-F117)</f>
        <v/>
      </c>
      <c r="F117" s="20">
        <f>IF(A117="","",ROUND(C117*$D$5/12,2))</f>
        <v/>
      </c>
      <c r="G117" s="20">
        <f>IF(A117="","",MAX(0,ROUND(C117-E117,2)))</f>
        <v/>
      </c>
    </row>
    <row r="118">
      <c r="A118" s="18">
        <f>IF(ROWS($A$13:A118)&gt;$G$5,"",ROWS($A$13:A118))</f>
        <v/>
      </c>
      <c r="B118" s="19">
        <f>IF(A118="","",EDATE($D$7,A118-1))</f>
        <v/>
      </c>
      <c r="C118" s="20">
        <f>IF(A118="","",G117)</f>
        <v/>
      </c>
      <c r="D118" s="20">
        <f>IF(A118="","",IF(A118=$G$5,C118+F118,MIN($G$4,C118+F118)))</f>
        <v/>
      </c>
      <c r="E118" s="20">
        <f>IF(A118="","",D118-F118)</f>
        <v/>
      </c>
      <c r="F118" s="20">
        <f>IF(A118="","",ROUND(C118*$D$5/12,2))</f>
        <v/>
      </c>
      <c r="G118" s="20">
        <f>IF(A118="","",MAX(0,ROUND(C118-E118,2)))</f>
        <v/>
      </c>
    </row>
    <row r="119">
      <c r="A119" s="18">
        <f>IF(ROWS($A$13:A119)&gt;$G$5,"",ROWS($A$13:A119))</f>
        <v/>
      </c>
      <c r="B119" s="19">
        <f>IF(A119="","",EDATE($D$7,A119-1))</f>
        <v/>
      </c>
      <c r="C119" s="20">
        <f>IF(A119="","",G118)</f>
        <v/>
      </c>
      <c r="D119" s="20">
        <f>IF(A119="","",IF(A119=$G$5,C119+F119,MIN($G$4,C119+F119)))</f>
        <v/>
      </c>
      <c r="E119" s="20">
        <f>IF(A119="","",D119-F119)</f>
        <v/>
      </c>
      <c r="F119" s="20">
        <f>IF(A119="","",ROUND(C119*$D$5/12,2))</f>
        <v/>
      </c>
      <c r="G119" s="20">
        <f>IF(A119="","",MAX(0,ROUND(C119-E119,2)))</f>
        <v/>
      </c>
    </row>
    <row r="120">
      <c r="A120" s="18">
        <f>IF(ROWS($A$13:A120)&gt;$G$5,"",ROWS($A$13:A120))</f>
        <v/>
      </c>
      <c r="B120" s="19">
        <f>IF(A120="","",EDATE($D$7,A120-1))</f>
        <v/>
      </c>
      <c r="C120" s="20">
        <f>IF(A120="","",G119)</f>
        <v/>
      </c>
      <c r="D120" s="20">
        <f>IF(A120="","",IF(A120=$G$5,C120+F120,MIN($G$4,C120+F120)))</f>
        <v/>
      </c>
      <c r="E120" s="20">
        <f>IF(A120="","",D120-F120)</f>
        <v/>
      </c>
      <c r="F120" s="20">
        <f>IF(A120="","",ROUND(C120*$D$5/12,2))</f>
        <v/>
      </c>
      <c r="G120" s="20">
        <f>IF(A120="","",MAX(0,ROUND(C120-E120,2)))</f>
        <v/>
      </c>
    </row>
    <row r="121">
      <c r="A121" s="18">
        <f>IF(ROWS($A$13:A121)&gt;$G$5,"",ROWS($A$13:A121))</f>
        <v/>
      </c>
      <c r="B121" s="19">
        <f>IF(A121="","",EDATE($D$7,A121-1))</f>
        <v/>
      </c>
      <c r="C121" s="20">
        <f>IF(A121="","",G120)</f>
        <v/>
      </c>
      <c r="D121" s="20">
        <f>IF(A121="","",IF(A121=$G$5,C121+F121,MIN($G$4,C121+F121)))</f>
        <v/>
      </c>
      <c r="E121" s="20">
        <f>IF(A121="","",D121-F121)</f>
        <v/>
      </c>
      <c r="F121" s="20">
        <f>IF(A121="","",ROUND(C121*$D$5/12,2))</f>
        <v/>
      </c>
      <c r="G121" s="20">
        <f>IF(A121="","",MAX(0,ROUND(C121-E121,2)))</f>
        <v/>
      </c>
    </row>
    <row r="122">
      <c r="A122" s="18">
        <f>IF(ROWS($A$13:A122)&gt;$G$5,"",ROWS($A$13:A122))</f>
        <v/>
      </c>
      <c r="B122" s="19">
        <f>IF(A122="","",EDATE($D$7,A122-1))</f>
        <v/>
      </c>
      <c r="C122" s="20">
        <f>IF(A122="","",G121)</f>
        <v/>
      </c>
      <c r="D122" s="20">
        <f>IF(A122="","",IF(A122=$G$5,C122+F122,MIN($G$4,C122+F122)))</f>
        <v/>
      </c>
      <c r="E122" s="20">
        <f>IF(A122="","",D122-F122)</f>
        <v/>
      </c>
      <c r="F122" s="20">
        <f>IF(A122="","",ROUND(C122*$D$5/12,2))</f>
        <v/>
      </c>
      <c r="G122" s="20">
        <f>IF(A122="","",MAX(0,ROUND(C122-E122,2)))</f>
        <v/>
      </c>
    </row>
    <row r="123">
      <c r="A123" s="18">
        <f>IF(ROWS($A$13:A123)&gt;$G$5,"",ROWS($A$13:A123))</f>
        <v/>
      </c>
      <c r="B123" s="19">
        <f>IF(A123="","",EDATE($D$7,A123-1))</f>
        <v/>
      </c>
      <c r="C123" s="20">
        <f>IF(A123="","",G122)</f>
        <v/>
      </c>
      <c r="D123" s="20">
        <f>IF(A123="","",IF(A123=$G$5,C123+F123,MIN($G$4,C123+F123)))</f>
        <v/>
      </c>
      <c r="E123" s="20">
        <f>IF(A123="","",D123-F123)</f>
        <v/>
      </c>
      <c r="F123" s="20">
        <f>IF(A123="","",ROUND(C123*$D$5/12,2))</f>
        <v/>
      </c>
      <c r="G123" s="20">
        <f>IF(A123="","",MAX(0,ROUND(C123-E123,2)))</f>
        <v/>
      </c>
    </row>
    <row r="124">
      <c r="A124" s="18">
        <f>IF(ROWS($A$13:A124)&gt;$G$5,"",ROWS($A$13:A124))</f>
        <v/>
      </c>
      <c r="B124" s="19">
        <f>IF(A124="","",EDATE($D$7,A124-1))</f>
        <v/>
      </c>
      <c r="C124" s="20">
        <f>IF(A124="","",G123)</f>
        <v/>
      </c>
      <c r="D124" s="20">
        <f>IF(A124="","",IF(A124=$G$5,C124+F124,MIN($G$4,C124+F124)))</f>
        <v/>
      </c>
      <c r="E124" s="20">
        <f>IF(A124="","",D124-F124)</f>
        <v/>
      </c>
      <c r="F124" s="20">
        <f>IF(A124="","",ROUND(C124*$D$5/12,2))</f>
        <v/>
      </c>
      <c r="G124" s="20">
        <f>IF(A124="","",MAX(0,ROUND(C124-E124,2)))</f>
        <v/>
      </c>
    </row>
    <row r="125">
      <c r="A125" s="18">
        <f>IF(ROWS($A$13:A125)&gt;$G$5,"",ROWS($A$13:A125))</f>
        <v/>
      </c>
      <c r="B125" s="19">
        <f>IF(A125="","",EDATE($D$7,A125-1))</f>
        <v/>
      </c>
      <c r="C125" s="20">
        <f>IF(A125="","",G124)</f>
        <v/>
      </c>
      <c r="D125" s="20">
        <f>IF(A125="","",IF(A125=$G$5,C125+F125,MIN($G$4,C125+F125)))</f>
        <v/>
      </c>
      <c r="E125" s="20">
        <f>IF(A125="","",D125-F125)</f>
        <v/>
      </c>
      <c r="F125" s="20">
        <f>IF(A125="","",ROUND(C125*$D$5/12,2))</f>
        <v/>
      </c>
      <c r="G125" s="20">
        <f>IF(A125="","",MAX(0,ROUND(C125-E125,2)))</f>
        <v/>
      </c>
    </row>
    <row r="126">
      <c r="A126" s="18">
        <f>IF(ROWS($A$13:A126)&gt;$G$5,"",ROWS($A$13:A126))</f>
        <v/>
      </c>
      <c r="B126" s="19">
        <f>IF(A126="","",EDATE($D$7,A126-1))</f>
        <v/>
      </c>
      <c r="C126" s="20">
        <f>IF(A126="","",G125)</f>
        <v/>
      </c>
      <c r="D126" s="20">
        <f>IF(A126="","",IF(A126=$G$5,C126+F126,MIN($G$4,C126+F126)))</f>
        <v/>
      </c>
      <c r="E126" s="20">
        <f>IF(A126="","",D126-F126)</f>
        <v/>
      </c>
      <c r="F126" s="20">
        <f>IF(A126="","",ROUND(C126*$D$5/12,2))</f>
        <v/>
      </c>
      <c r="G126" s="20">
        <f>IF(A126="","",MAX(0,ROUND(C126-E126,2)))</f>
        <v/>
      </c>
    </row>
    <row r="127">
      <c r="A127" s="18">
        <f>IF(ROWS($A$13:A127)&gt;$G$5,"",ROWS($A$13:A127))</f>
        <v/>
      </c>
      <c r="B127" s="19">
        <f>IF(A127="","",EDATE($D$7,A127-1))</f>
        <v/>
      </c>
      <c r="C127" s="20">
        <f>IF(A127="","",G126)</f>
        <v/>
      </c>
      <c r="D127" s="20">
        <f>IF(A127="","",IF(A127=$G$5,C127+F127,MIN($G$4,C127+F127)))</f>
        <v/>
      </c>
      <c r="E127" s="20">
        <f>IF(A127="","",D127-F127)</f>
        <v/>
      </c>
      <c r="F127" s="20">
        <f>IF(A127="","",ROUND(C127*$D$5/12,2))</f>
        <v/>
      </c>
      <c r="G127" s="20">
        <f>IF(A127="","",MAX(0,ROUND(C127-E127,2)))</f>
        <v/>
      </c>
    </row>
    <row r="128">
      <c r="A128" s="18">
        <f>IF(ROWS($A$13:A128)&gt;$G$5,"",ROWS($A$13:A128))</f>
        <v/>
      </c>
      <c r="B128" s="19">
        <f>IF(A128="","",EDATE($D$7,A128-1))</f>
        <v/>
      </c>
      <c r="C128" s="20">
        <f>IF(A128="","",G127)</f>
        <v/>
      </c>
      <c r="D128" s="20">
        <f>IF(A128="","",IF(A128=$G$5,C128+F128,MIN($G$4,C128+F128)))</f>
        <v/>
      </c>
      <c r="E128" s="20">
        <f>IF(A128="","",D128-F128)</f>
        <v/>
      </c>
      <c r="F128" s="20">
        <f>IF(A128="","",ROUND(C128*$D$5/12,2))</f>
        <v/>
      </c>
      <c r="G128" s="20">
        <f>IF(A128="","",MAX(0,ROUND(C128-E128,2)))</f>
        <v/>
      </c>
    </row>
    <row r="129">
      <c r="A129" s="18">
        <f>IF(ROWS($A$13:A129)&gt;$G$5,"",ROWS($A$13:A129))</f>
        <v/>
      </c>
      <c r="B129" s="19">
        <f>IF(A129="","",EDATE($D$7,A129-1))</f>
        <v/>
      </c>
      <c r="C129" s="20">
        <f>IF(A129="","",G128)</f>
        <v/>
      </c>
      <c r="D129" s="20">
        <f>IF(A129="","",IF(A129=$G$5,C129+F129,MIN($G$4,C129+F129)))</f>
        <v/>
      </c>
      <c r="E129" s="20">
        <f>IF(A129="","",D129-F129)</f>
        <v/>
      </c>
      <c r="F129" s="20">
        <f>IF(A129="","",ROUND(C129*$D$5/12,2))</f>
        <v/>
      </c>
      <c r="G129" s="20">
        <f>IF(A129="","",MAX(0,ROUND(C129-E129,2)))</f>
        <v/>
      </c>
    </row>
    <row r="130">
      <c r="A130" s="18">
        <f>IF(ROWS($A$13:A130)&gt;$G$5,"",ROWS($A$13:A130))</f>
        <v/>
      </c>
      <c r="B130" s="19">
        <f>IF(A130="","",EDATE($D$7,A130-1))</f>
        <v/>
      </c>
      <c r="C130" s="20">
        <f>IF(A130="","",G129)</f>
        <v/>
      </c>
      <c r="D130" s="20">
        <f>IF(A130="","",IF(A130=$G$5,C130+F130,MIN($G$4,C130+F130)))</f>
        <v/>
      </c>
      <c r="E130" s="20">
        <f>IF(A130="","",D130-F130)</f>
        <v/>
      </c>
      <c r="F130" s="20">
        <f>IF(A130="","",ROUND(C130*$D$5/12,2))</f>
        <v/>
      </c>
      <c r="G130" s="20">
        <f>IF(A130="","",MAX(0,ROUND(C130-E130,2)))</f>
        <v/>
      </c>
    </row>
    <row r="131">
      <c r="A131" s="18">
        <f>IF(ROWS($A$13:A131)&gt;$G$5,"",ROWS($A$13:A131))</f>
        <v/>
      </c>
      <c r="B131" s="19">
        <f>IF(A131="","",EDATE($D$7,A131-1))</f>
        <v/>
      </c>
      <c r="C131" s="20">
        <f>IF(A131="","",G130)</f>
        <v/>
      </c>
      <c r="D131" s="20">
        <f>IF(A131="","",IF(A131=$G$5,C131+F131,MIN($G$4,C131+F131)))</f>
        <v/>
      </c>
      <c r="E131" s="20">
        <f>IF(A131="","",D131-F131)</f>
        <v/>
      </c>
      <c r="F131" s="20">
        <f>IF(A131="","",ROUND(C131*$D$5/12,2))</f>
        <v/>
      </c>
      <c r="G131" s="20">
        <f>IF(A131="","",MAX(0,ROUND(C131-E131,2)))</f>
        <v/>
      </c>
    </row>
    <row r="132">
      <c r="A132" s="18">
        <f>IF(ROWS($A$13:A132)&gt;$G$5,"",ROWS($A$13:A132))</f>
        <v/>
      </c>
      <c r="B132" s="19">
        <f>IF(A132="","",EDATE($D$7,A132-1))</f>
        <v/>
      </c>
      <c r="C132" s="20">
        <f>IF(A132="","",G131)</f>
        <v/>
      </c>
      <c r="D132" s="20">
        <f>IF(A132="","",IF(A132=$G$5,C132+F132,MIN($G$4,C132+F132)))</f>
        <v/>
      </c>
      <c r="E132" s="20">
        <f>IF(A132="","",D132-F132)</f>
        <v/>
      </c>
      <c r="F132" s="20">
        <f>IF(A132="","",ROUND(C132*$D$5/12,2))</f>
        <v/>
      </c>
      <c r="G132" s="20">
        <f>IF(A132="","",MAX(0,ROUND(C132-E132,2)))</f>
        <v/>
      </c>
    </row>
    <row r="133">
      <c r="A133" s="18">
        <f>IF(ROWS($A$13:A133)&gt;$G$5,"",ROWS($A$13:A133))</f>
        <v/>
      </c>
      <c r="B133" s="19">
        <f>IF(A133="","",EDATE($D$7,A133-1))</f>
        <v/>
      </c>
      <c r="C133" s="20">
        <f>IF(A133="","",G132)</f>
        <v/>
      </c>
      <c r="D133" s="20">
        <f>IF(A133="","",IF(A133=$G$5,C133+F133,MIN($G$4,C133+F133)))</f>
        <v/>
      </c>
      <c r="E133" s="20">
        <f>IF(A133="","",D133-F133)</f>
        <v/>
      </c>
      <c r="F133" s="20">
        <f>IF(A133="","",ROUND(C133*$D$5/12,2))</f>
        <v/>
      </c>
      <c r="G133" s="20">
        <f>IF(A133="","",MAX(0,ROUND(C133-E133,2)))</f>
        <v/>
      </c>
    </row>
    <row r="134">
      <c r="A134" s="18">
        <f>IF(ROWS($A$13:A134)&gt;$G$5,"",ROWS($A$13:A134))</f>
        <v/>
      </c>
      <c r="B134" s="19">
        <f>IF(A134="","",EDATE($D$7,A134-1))</f>
        <v/>
      </c>
      <c r="C134" s="20">
        <f>IF(A134="","",G133)</f>
        <v/>
      </c>
      <c r="D134" s="20">
        <f>IF(A134="","",IF(A134=$G$5,C134+F134,MIN($G$4,C134+F134)))</f>
        <v/>
      </c>
      <c r="E134" s="20">
        <f>IF(A134="","",D134-F134)</f>
        <v/>
      </c>
      <c r="F134" s="20">
        <f>IF(A134="","",ROUND(C134*$D$5/12,2))</f>
        <v/>
      </c>
      <c r="G134" s="20">
        <f>IF(A134="","",MAX(0,ROUND(C134-E134,2)))</f>
        <v/>
      </c>
    </row>
    <row r="135">
      <c r="A135" s="18">
        <f>IF(ROWS($A$13:A135)&gt;$G$5,"",ROWS($A$13:A135))</f>
        <v/>
      </c>
      <c r="B135" s="19">
        <f>IF(A135="","",EDATE($D$7,A135-1))</f>
        <v/>
      </c>
      <c r="C135" s="20">
        <f>IF(A135="","",G134)</f>
        <v/>
      </c>
      <c r="D135" s="20">
        <f>IF(A135="","",IF(A135=$G$5,C135+F135,MIN($G$4,C135+F135)))</f>
        <v/>
      </c>
      <c r="E135" s="20">
        <f>IF(A135="","",D135-F135)</f>
        <v/>
      </c>
      <c r="F135" s="20">
        <f>IF(A135="","",ROUND(C135*$D$5/12,2))</f>
        <v/>
      </c>
      <c r="G135" s="20">
        <f>IF(A135="","",MAX(0,ROUND(C135-E135,2)))</f>
        <v/>
      </c>
    </row>
    <row r="136">
      <c r="A136" s="18">
        <f>IF(ROWS($A$13:A136)&gt;$G$5,"",ROWS($A$13:A136))</f>
        <v/>
      </c>
      <c r="B136" s="19">
        <f>IF(A136="","",EDATE($D$7,A136-1))</f>
        <v/>
      </c>
      <c r="C136" s="20">
        <f>IF(A136="","",G135)</f>
        <v/>
      </c>
      <c r="D136" s="20">
        <f>IF(A136="","",IF(A136=$G$5,C136+F136,MIN($G$4,C136+F136)))</f>
        <v/>
      </c>
      <c r="E136" s="20">
        <f>IF(A136="","",D136-F136)</f>
        <v/>
      </c>
      <c r="F136" s="20">
        <f>IF(A136="","",ROUND(C136*$D$5/12,2))</f>
        <v/>
      </c>
      <c r="G136" s="20">
        <f>IF(A136="","",MAX(0,ROUND(C136-E136,2)))</f>
        <v/>
      </c>
    </row>
    <row r="137">
      <c r="A137" s="18">
        <f>IF(ROWS($A$13:A137)&gt;$G$5,"",ROWS($A$13:A137))</f>
        <v/>
      </c>
      <c r="B137" s="19">
        <f>IF(A137="","",EDATE($D$7,A137-1))</f>
        <v/>
      </c>
      <c r="C137" s="20">
        <f>IF(A137="","",G136)</f>
        <v/>
      </c>
      <c r="D137" s="20">
        <f>IF(A137="","",IF(A137=$G$5,C137+F137,MIN($G$4,C137+F137)))</f>
        <v/>
      </c>
      <c r="E137" s="20">
        <f>IF(A137="","",D137-F137)</f>
        <v/>
      </c>
      <c r="F137" s="20">
        <f>IF(A137="","",ROUND(C137*$D$5/12,2))</f>
        <v/>
      </c>
      <c r="G137" s="20">
        <f>IF(A137="","",MAX(0,ROUND(C137-E137,2)))</f>
        <v/>
      </c>
    </row>
    <row r="138">
      <c r="A138" s="18">
        <f>IF(ROWS($A$13:A138)&gt;$G$5,"",ROWS($A$13:A138))</f>
        <v/>
      </c>
      <c r="B138" s="19">
        <f>IF(A138="","",EDATE($D$7,A138-1))</f>
        <v/>
      </c>
      <c r="C138" s="20">
        <f>IF(A138="","",G137)</f>
        <v/>
      </c>
      <c r="D138" s="20">
        <f>IF(A138="","",IF(A138=$G$5,C138+F138,MIN($G$4,C138+F138)))</f>
        <v/>
      </c>
      <c r="E138" s="20">
        <f>IF(A138="","",D138-F138)</f>
        <v/>
      </c>
      <c r="F138" s="20">
        <f>IF(A138="","",ROUND(C138*$D$5/12,2))</f>
        <v/>
      </c>
      <c r="G138" s="20">
        <f>IF(A138="","",MAX(0,ROUND(C138-E138,2)))</f>
        <v/>
      </c>
    </row>
    <row r="139">
      <c r="A139" s="18">
        <f>IF(ROWS($A$13:A139)&gt;$G$5,"",ROWS($A$13:A139))</f>
        <v/>
      </c>
      <c r="B139" s="19">
        <f>IF(A139="","",EDATE($D$7,A139-1))</f>
        <v/>
      </c>
      <c r="C139" s="20">
        <f>IF(A139="","",G138)</f>
        <v/>
      </c>
      <c r="D139" s="20">
        <f>IF(A139="","",IF(A139=$G$5,C139+F139,MIN($G$4,C139+F139)))</f>
        <v/>
      </c>
      <c r="E139" s="20">
        <f>IF(A139="","",D139-F139)</f>
        <v/>
      </c>
      <c r="F139" s="20">
        <f>IF(A139="","",ROUND(C139*$D$5/12,2))</f>
        <v/>
      </c>
      <c r="G139" s="20">
        <f>IF(A139="","",MAX(0,ROUND(C139-E139,2)))</f>
        <v/>
      </c>
    </row>
    <row r="140">
      <c r="A140" s="18">
        <f>IF(ROWS($A$13:A140)&gt;$G$5,"",ROWS($A$13:A140))</f>
        <v/>
      </c>
      <c r="B140" s="19">
        <f>IF(A140="","",EDATE($D$7,A140-1))</f>
        <v/>
      </c>
      <c r="C140" s="20">
        <f>IF(A140="","",G139)</f>
        <v/>
      </c>
      <c r="D140" s="20">
        <f>IF(A140="","",IF(A140=$G$5,C140+F140,MIN($G$4,C140+F140)))</f>
        <v/>
      </c>
      <c r="E140" s="20">
        <f>IF(A140="","",D140-F140)</f>
        <v/>
      </c>
      <c r="F140" s="20">
        <f>IF(A140="","",ROUND(C140*$D$5/12,2))</f>
        <v/>
      </c>
      <c r="G140" s="20">
        <f>IF(A140="","",MAX(0,ROUND(C140-E140,2)))</f>
        <v/>
      </c>
    </row>
    <row r="141">
      <c r="A141" s="18">
        <f>IF(ROWS($A$13:A141)&gt;$G$5,"",ROWS($A$13:A141))</f>
        <v/>
      </c>
      <c r="B141" s="19">
        <f>IF(A141="","",EDATE($D$7,A141-1))</f>
        <v/>
      </c>
      <c r="C141" s="20">
        <f>IF(A141="","",G140)</f>
        <v/>
      </c>
      <c r="D141" s="20">
        <f>IF(A141="","",IF(A141=$G$5,C141+F141,MIN($G$4,C141+F141)))</f>
        <v/>
      </c>
      <c r="E141" s="20">
        <f>IF(A141="","",D141-F141)</f>
        <v/>
      </c>
      <c r="F141" s="20">
        <f>IF(A141="","",ROUND(C141*$D$5/12,2))</f>
        <v/>
      </c>
      <c r="G141" s="20">
        <f>IF(A141="","",MAX(0,ROUND(C141-E141,2)))</f>
        <v/>
      </c>
    </row>
    <row r="142">
      <c r="A142" s="18">
        <f>IF(ROWS($A$13:A142)&gt;$G$5,"",ROWS($A$13:A142))</f>
        <v/>
      </c>
      <c r="B142" s="19">
        <f>IF(A142="","",EDATE($D$7,A142-1))</f>
        <v/>
      </c>
      <c r="C142" s="20">
        <f>IF(A142="","",G141)</f>
        <v/>
      </c>
      <c r="D142" s="20">
        <f>IF(A142="","",IF(A142=$G$5,C142+F142,MIN($G$4,C142+F142)))</f>
        <v/>
      </c>
      <c r="E142" s="20">
        <f>IF(A142="","",D142-F142)</f>
        <v/>
      </c>
      <c r="F142" s="20">
        <f>IF(A142="","",ROUND(C142*$D$5/12,2))</f>
        <v/>
      </c>
      <c r="G142" s="20">
        <f>IF(A142="","",MAX(0,ROUND(C142-E142,2)))</f>
        <v/>
      </c>
    </row>
    <row r="143">
      <c r="A143" s="18">
        <f>IF(ROWS($A$13:A143)&gt;$G$5,"",ROWS($A$13:A143))</f>
        <v/>
      </c>
      <c r="B143" s="19">
        <f>IF(A143="","",EDATE($D$7,A143-1))</f>
        <v/>
      </c>
      <c r="C143" s="20">
        <f>IF(A143="","",G142)</f>
        <v/>
      </c>
      <c r="D143" s="20">
        <f>IF(A143="","",IF(A143=$G$5,C143+F143,MIN($G$4,C143+F143)))</f>
        <v/>
      </c>
      <c r="E143" s="20">
        <f>IF(A143="","",D143-F143)</f>
        <v/>
      </c>
      <c r="F143" s="20">
        <f>IF(A143="","",ROUND(C143*$D$5/12,2))</f>
        <v/>
      </c>
      <c r="G143" s="20">
        <f>IF(A143="","",MAX(0,ROUND(C143-E143,2)))</f>
        <v/>
      </c>
    </row>
    <row r="144">
      <c r="A144" s="18">
        <f>IF(ROWS($A$13:A144)&gt;$G$5,"",ROWS($A$13:A144))</f>
        <v/>
      </c>
      <c r="B144" s="19">
        <f>IF(A144="","",EDATE($D$7,A144-1))</f>
        <v/>
      </c>
      <c r="C144" s="20">
        <f>IF(A144="","",G143)</f>
        <v/>
      </c>
      <c r="D144" s="20">
        <f>IF(A144="","",IF(A144=$G$5,C144+F144,MIN($G$4,C144+F144)))</f>
        <v/>
      </c>
      <c r="E144" s="20">
        <f>IF(A144="","",D144-F144)</f>
        <v/>
      </c>
      <c r="F144" s="20">
        <f>IF(A144="","",ROUND(C144*$D$5/12,2))</f>
        <v/>
      </c>
      <c r="G144" s="20">
        <f>IF(A144="","",MAX(0,ROUND(C144-E144,2)))</f>
        <v/>
      </c>
    </row>
    <row r="145">
      <c r="A145" s="18">
        <f>IF(ROWS($A$13:A145)&gt;$G$5,"",ROWS($A$13:A145))</f>
        <v/>
      </c>
      <c r="B145" s="19">
        <f>IF(A145="","",EDATE($D$7,A145-1))</f>
        <v/>
      </c>
      <c r="C145" s="20">
        <f>IF(A145="","",G144)</f>
        <v/>
      </c>
      <c r="D145" s="20">
        <f>IF(A145="","",IF(A145=$G$5,C145+F145,MIN($G$4,C145+F145)))</f>
        <v/>
      </c>
      <c r="E145" s="20">
        <f>IF(A145="","",D145-F145)</f>
        <v/>
      </c>
      <c r="F145" s="20">
        <f>IF(A145="","",ROUND(C145*$D$5/12,2))</f>
        <v/>
      </c>
      <c r="G145" s="20">
        <f>IF(A145="","",MAX(0,ROUND(C145-E145,2)))</f>
        <v/>
      </c>
    </row>
    <row r="146">
      <c r="A146" s="18">
        <f>IF(ROWS($A$13:A146)&gt;$G$5,"",ROWS($A$13:A146))</f>
        <v/>
      </c>
      <c r="B146" s="19">
        <f>IF(A146="","",EDATE($D$7,A146-1))</f>
        <v/>
      </c>
      <c r="C146" s="20">
        <f>IF(A146="","",G145)</f>
        <v/>
      </c>
      <c r="D146" s="20">
        <f>IF(A146="","",IF(A146=$G$5,C146+F146,MIN($G$4,C146+F146)))</f>
        <v/>
      </c>
      <c r="E146" s="20">
        <f>IF(A146="","",D146-F146)</f>
        <v/>
      </c>
      <c r="F146" s="20">
        <f>IF(A146="","",ROUND(C146*$D$5/12,2))</f>
        <v/>
      </c>
      <c r="G146" s="20">
        <f>IF(A146="","",MAX(0,ROUND(C146-E146,2)))</f>
        <v/>
      </c>
    </row>
    <row r="147">
      <c r="A147" s="18">
        <f>IF(ROWS($A$13:A147)&gt;$G$5,"",ROWS($A$13:A147))</f>
        <v/>
      </c>
      <c r="B147" s="19">
        <f>IF(A147="","",EDATE($D$7,A147-1))</f>
        <v/>
      </c>
      <c r="C147" s="20">
        <f>IF(A147="","",G146)</f>
        <v/>
      </c>
      <c r="D147" s="20">
        <f>IF(A147="","",IF(A147=$G$5,C147+F147,MIN($G$4,C147+F147)))</f>
        <v/>
      </c>
      <c r="E147" s="20">
        <f>IF(A147="","",D147-F147)</f>
        <v/>
      </c>
      <c r="F147" s="20">
        <f>IF(A147="","",ROUND(C147*$D$5/12,2))</f>
        <v/>
      </c>
      <c r="G147" s="20">
        <f>IF(A147="","",MAX(0,ROUND(C147-E147,2)))</f>
        <v/>
      </c>
    </row>
    <row r="148">
      <c r="A148" s="18">
        <f>IF(ROWS($A$13:A148)&gt;$G$5,"",ROWS($A$13:A148))</f>
        <v/>
      </c>
      <c r="B148" s="19">
        <f>IF(A148="","",EDATE($D$7,A148-1))</f>
        <v/>
      </c>
      <c r="C148" s="20">
        <f>IF(A148="","",G147)</f>
        <v/>
      </c>
      <c r="D148" s="20">
        <f>IF(A148="","",IF(A148=$G$5,C148+F148,MIN($G$4,C148+F148)))</f>
        <v/>
      </c>
      <c r="E148" s="20">
        <f>IF(A148="","",D148-F148)</f>
        <v/>
      </c>
      <c r="F148" s="20">
        <f>IF(A148="","",ROUND(C148*$D$5/12,2))</f>
        <v/>
      </c>
      <c r="G148" s="20">
        <f>IF(A148="","",MAX(0,ROUND(C148-E148,2)))</f>
        <v/>
      </c>
    </row>
    <row r="149">
      <c r="A149" s="18">
        <f>IF(ROWS($A$13:A149)&gt;$G$5,"",ROWS($A$13:A149))</f>
        <v/>
      </c>
      <c r="B149" s="19">
        <f>IF(A149="","",EDATE($D$7,A149-1))</f>
        <v/>
      </c>
      <c r="C149" s="20">
        <f>IF(A149="","",G148)</f>
        <v/>
      </c>
      <c r="D149" s="20">
        <f>IF(A149="","",IF(A149=$G$5,C149+F149,MIN($G$4,C149+F149)))</f>
        <v/>
      </c>
      <c r="E149" s="20">
        <f>IF(A149="","",D149-F149)</f>
        <v/>
      </c>
      <c r="F149" s="20">
        <f>IF(A149="","",ROUND(C149*$D$5/12,2))</f>
        <v/>
      </c>
      <c r="G149" s="20">
        <f>IF(A149="","",MAX(0,ROUND(C149-E149,2)))</f>
        <v/>
      </c>
    </row>
    <row r="150">
      <c r="A150" s="18">
        <f>IF(ROWS($A$13:A150)&gt;$G$5,"",ROWS($A$13:A150))</f>
        <v/>
      </c>
      <c r="B150" s="19">
        <f>IF(A150="","",EDATE($D$7,A150-1))</f>
        <v/>
      </c>
      <c r="C150" s="20">
        <f>IF(A150="","",G149)</f>
        <v/>
      </c>
      <c r="D150" s="20">
        <f>IF(A150="","",IF(A150=$G$5,C150+F150,MIN($G$4,C150+F150)))</f>
        <v/>
      </c>
      <c r="E150" s="20">
        <f>IF(A150="","",D150-F150)</f>
        <v/>
      </c>
      <c r="F150" s="20">
        <f>IF(A150="","",ROUND(C150*$D$5/12,2))</f>
        <v/>
      </c>
      <c r="G150" s="20">
        <f>IF(A150="","",MAX(0,ROUND(C150-E150,2)))</f>
        <v/>
      </c>
    </row>
    <row r="151">
      <c r="A151" s="18">
        <f>IF(ROWS($A$13:A151)&gt;$G$5,"",ROWS($A$13:A151))</f>
        <v/>
      </c>
      <c r="B151" s="19">
        <f>IF(A151="","",EDATE($D$7,A151-1))</f>
        <v/>
      </c>
      <c r="C151" s="20">
        <f>IF(A151="","",G150)</f>
        <v/>
      </c>
      <c r="D151" s="20">
        <f>IF(A151="","",IF(A151=$G$5,C151+F151,MIN($G$4,C151+F151)))</f>
        <v/>
      </c>
      <c r="E151" s="20">
        <f>IF(A151="","",D151-F151)</f>
        <v/>
      </c>
      <c r="F151" s="20">
        <f>IF(A151="","",ROUND(C151*$D$5/12,2))</f>
        <v/>
      </c>
      <c r="G151" s="20">
        <f>IF(A151="","",MAX(0,ROUND(C151-E151,2)))</f>
        <v/>
      </c>
    </row>
    <row r="152">
      <c r="A152" s="18">
        <f>IF(ROWS($A$13:A152)&gt;$G$5,"",ROWS($A$13:A152))</f>
        <v/>
      </c>
      <c r="B152" s="19">
        <f>IF(A152="","",EDATE($D$7,A152-1))</f>
        <v/>
      </c>
      <c r="C152" s="20">
        <f>IF(A152="","",G151)</f>
        <v/>
      </c>
      <c r="D152" s="20">
        <f>IF(A152="","",IF(A152=$G$5,C152+F152,MIN($G$4,C152+F152)))</f>
        <v/>
      </c>
      <c r="E152" s="20">
        <f>IF(A152="","",D152-F152)</f>
        <v/>
      </c>
      <c r="F152" s="20">
        <f>IF(A152="","",ROUND(C152*$D$5/12,2))</f>
        <v/>
      </c>
      <c r="G152" s="20">
        <f>IF(A152="","",MAX(0,ROUND(C152-E152,2)))</f>
        <v/>
      </c>
    </row>
    <row r="153">
      <c r="A153" s="18">
        <f>IF(ROWS($A$13:A153)&gt;$G$5,"",ROWS($A$13:A153))</f>
        <v/>
      </c>
      <c r="B153" s="19">
        <f>IF(A153="","",EDATE($D$7,A153-1))</f>
        <v/>
      </c>
      <c r="C153" s="20">
        <f>IF(A153="","",G152)</f>
        <v/>
      </c>
      <c r="D153" s="20">
        <f>IF(A153="","",IF(A153=$G$5,C153+F153,MIN($G$4,C153+F153)))</f>
        <v/>
      </c>
      <c r="E153" s="20">
        <f>IF(A153="","",D153-F153)</f>
        <v/>
      </c>
      <c r="F153" s="20">
        <f>IF(A153="","",ROUND(C153*$D$5/12,2))</f>
        <v/>
      </c>
      <c r="G153" s="20">
        <f>IF(A153="","",MAX(0,ROUND(C153-E153,2)))</f>
        <v/>
      </c>
    </row>
    <row r="154">
      <c r="A154" s="18">
        <f>IF(ROWS($A$13:A154)&gt;$G$5,"",ROWS($A$13:A154))</f>
        <v/>
      </c>
      <c r="B154" s="19">
        <f>IF(A154="","",EDATE($D$7,A154-1))</f>
        <v/>
      </c>
      <c r="C154" s="20">
        <f>IF(A154="","",G153)</f>
        <v/>
      </c>
      <c r="D154" s="20">
        <f>IF(A154="","",IF(A154=$G$5,C154+F154,MIN($G$4,C154+F154)))</f>
        <v/>
      </c>
      <c r="E154" s="20">
        <f>IF(A154="","",D154-F154)</f>
        <v/>
      </c>
      <c r="F154" s="20">
        <f>IF(A154="","",ROUND(C154*$D$5/12,2))</f>
        <v/>
      </c>
      <c r="G154" s="20">
        <f>IF(A154="","",MAX(0,ROUND(C154-E154,2)))</f>
        <v/>
      </c>
    </row>
    <row r="155">
      <c r="A155" s="18">
        <f>IF(ROWS($A$13:A155)&gt;$G$5,"",ROWS($A$13:A155))</f>
        <v/>
      </c>
      <c r="B155" s="19">
        <f>IF(A155="","",EDATE($D$7,A155-1))</f>
        <v/>
      </c>
      <c r="C155" s="20">
        <f>IF(A155="","",G154)</f>
        <v/>
      </c>
      <c r="D155" s="20">
        <f>IF(A155="","",IF(A155=$G$5,C155+F155,MIN($G$4,C155+F155)))</f>
        <v/>
      </c>
      <c r="E155" s="20">
        <f>IF(A155="","",D155-F155)</f>
        <v/>
      </c>
      <c r="F155" s="20">
        <f>IF(A155="","",ROUND(C155*$D$5/12,2))</f>
        <v/>
      </c>
      <c r="G155" s="20">
        <f>IF(A155="","",MAX(0,ROUND(C155-E155,2)))</f>
        <v/>
      </c>
    </row>
    <row r="156">
      <c r="A156" s="18">
        <f>IF(ROWS($A$13:A156)&gt;$G$5,"",ROWS($A$13:A156))</f>
        <v/>
      </c>
      <c r="B156" s="19">
        <f>IF(A156="","",EDATE($D$7,A156-1))</f>
        <v/>
      </c>
      <c r="C156" s="20">
        <f>IF(A156="","",G155)</f>
        <v/>
      </c>
      <c r="D156" s="20">
        <f>IF(A156="","",IF(A156=$G$5,C156+F156,MIN($G$4,C156+F156)))</f>
        <v/>
      </c>
      <c r="E156" s="20">
        <f>IF(A156="","",D156-F156)</f>
        <v/>
      </c>
      <c r="F156" s="20">
        <f>IF(A156="","",ROUND(C156*$D$5/12,2))</f>
        <v/>
      </c>
      <c r="G156" s="20">
        <f>IF(A156="","",MAX(0,ROUND(C156-E156,2)))</f>
        <v/>
      </c>
    </row>
    <row r="157">
      <c r="A157" s="18">
        <f>IF(ROWS($A$13:A157)&gt;$G$5,"",ROWS($A$13:A157))</f>
        <v/>
      </c>
      <c r="B157" s="19">
        <f>IF(A157="","",EDATE($D$7,A157-1))</f>
        <v/>
      </c>
      <c r="C157" s="20">
        <f>IF(A157="","",G156)</f>
        <v/>
      </c>
      <c r="D157" s="20">
        <f>IF(A157="","",IF(A157=$G$5,C157+F157,MIN($G$4,C157+F157)))</f>
        <v/>
      </c>
      <c r="E157" s="20">
        <f>IF(A157="","",D157-F157)</f>
        <v/>
      </c>
      <c r="F157" s="20">
        <f>IF(A157="","",ROUND(C157*$D$5/12,2))</f>
        <v/>
      </c>
      <c r="G157" s="20">
        <f>IF(A157="","",MAX(0,ROUND(C157-E157,2)))</f>
        <v/>
      </c>
    </row>
    <row r="158">
      <c r="A158" s="18">
        <f>IF(ROWS($A$13:A158)&gt;$G$5,"",ROWS($A$13:A158))</f>
        <v/>
      </c>
      <c r="B158" s="19">
        <f>IF(A158="","",EDATE($D$7,A158-1))</f>
        <v/>
      </c>
      <c r="C158" s="20">
        <f>IF(A158="","",G157)</f>
        <v/>
      </c>
      <c r="D158" s="20">
        <f>IF(A158="","",IF(A158=$G$5,C158+F158,MIN($G$4,C158+F158)))</f>
        <v/>
      </c>
      <c r="E158" s="20">
        <f>IF(A158="","",D158-F158)</f>
        <v/>
      </c>
      <c r="F158" s="20">
        <f>IF(A158="","",ROUND(C158*$D$5/12,2))</f>
        <v/>
      </c>
      <c r="G158" s="20">
        <f>IF(A158="","",MAX(0,ROUND(C158-E158,2)))</f>
        <v/>
      </c>
    </row>
    <row r="159">
      <c r="A159" s="18">
        <f>IF(ROWS($A$13:A159)&gt;$G$5,"",ROWS($A$13:A159))</f>
        <v/>
      </c>
      <c r="B159" s="19">
        <f>IF(A159="","",EDATE($D$7,A159-1))</f>
        <v/>
      </c>
      <c r="C159" s="20">
        <f>IF(A159="","",G158)</f>
        <v/>
      </c>
      <c r="D159" s="20">
        <f>IF(A159="","",IF(A159=$G$5,C159+F159,MIN($G$4,C159+F159)))</f>
        <v/>
      </c>
      <c r="E159" s="20">
        <f>IF(A159="","",D159-F159)</f>
        <v/>
      </c>
      <c r="F159" s="20">
        <f>IF(A159="","",ROUND(C159*$D$5/12,2))</f>
        <v/>
      </c>
      <c r="G159" s="20">
        <f>IF(A159="","",MAX(0,ROUND(C159-E159,2)))</f>
        <v/>
      </c>
    </row>
    <row r="160">
      <c r="A160" s="18">
        <f>IF(ROWS($A$13:A160)&gt;$G$5,"",ROWS($A$13:A160))</f>
        <v/>
      </c>
      <c r="B160" s="19">
        <f>IF(A160="","",EDATE($D$7,A160-1))</f>
        <v/>
      </c>
      <c r="C160" s="20">
        <f>IF(A160="","",G159)</f>
        <v/>
      </c>
      <c r="D160" s="20">
        <f>IF(A160="","",IF(A160=$G$5,C160+F160,MIN($G$4,C160+F160)))</f>
        <v/>
      </c>
      <c r="E160" s="20">
        <f>IF(A160="","",D160-F160)</f>
        <v/>
      </c>
      <c r="F160" s="20">
        <f>IF(A160="","",ROUND(C160*$D$5/12,2))</f>
        <v/>
      </c>
      <c r="G160" s="20">
        <f>IF(A160="","",MAX(0,ROUND(C160-E160,2)))</f>
        <v/>
      </c>
    </row>
    <row r="161">
      <c r="A161" s="18">
        <f>IF(ROWS($A$13:A161)&gt;$G$5,"",ROWS($A$13:A161))</f>
        <v/>
      </c>
      <c r="B161" s="19">
        <f>IF(A161="","",EDATE($D$7,A161-1))</f>
        <v/>
      </c>
      <c r="C161" s="20">
        <f>IF(A161="","",G160)</f>
        <v/>
      </c>
      <c r="D161" s="20">
        <f>IF(A161="","",IF(A161=$G$5,C161+F161,MIN($G$4,C161+F161)))</f>
        <v/>
      </c>
      <c r="E161" s="20">
        <f>IF(A161="","",D161-F161)</f>
        <v/>
      </c>
      <c r="F161" s="20">
        <f>IF(A161="","",ROUND(C161*$D$5/12,2))</f>
        <v/>
      </c>
      <c r="G161" s="20">
        <f>IF(A161="","",MAX(0,ROUND(C161-E161,2)))</f>
        <v/>
      </c>
    </row>
    <row r="162">
      <c r="A162" s="18">
        <f>IF(ROWS($A$13:A162)&gt;$G$5,"",ROWS($A$13:A162))</f>
        <v/>
      </c>
      <c r="B162" s="19">
        <f>IF(A162="","",EDATE($D$7,A162-1))</f>
        <v/>
      </c>
      <c r="C162" s="20">
        <f>IF(A162="","",G161)</f>
        <v/>
      </c>
      <c r="D162" s="20">
        <f>IF(A162="","",IF(A162=$G$5,C162+F162,MIN($G$4,C162+F162)))</f>
        <v/>
      </c>
      <c r="E162" s="20">
        <f>IF(A162="","",D162-F162)</f>
        <v/>
      </c>
      <c r="F162" s="20">
        <f>IF(A162="","",ROUND(C162*$D$5/12,2))</f>
        <v/>
      </c>
      <c r="G162" s="20">
        <f>IF(A162="","",MAX(0,ROUND(C162-E162,2)))</f>
        <v/>
      </c>
    </row>
    <row r="163">
      <c r="A163" s="18">
        <f>IF(ROWS($A$13:A163)&gt;$G$5,"",ROWS($A$13:A163))</f>
        <v/>
      </c>
      <c r="B163" s="19">
        <f>IF(A163="","",EDATE($D$7,A163-1))</f>
        <v/>
      </c>
      <c r="C163" s="20">
        <f>IF(A163="","",G162)</f>
        <v/>
      </c>
      <c r="D163" s="20">
        <f>IF(A163="","",IF(A163=$G$5,C163+F163,MIN($G$4,C163+F163)))</f>
        <v/>
      </c>
      <c r="E163" s="20">
        <f>IF(A163="","",D163-F163)</f>
        <v/>
      </c>
      <c r="F163" s="20">
        <f>IF(A163="","",ROUND(C163*$D$5/12,2))</f>
        <v/>
      </c>
      <c r="G163" s="20">
        <f>IF(A163="","",MAX(0,ROUND(C163-E163,2)))</f>
        <v/>
      </c>
    </row>
    <row r="164">
      <c r="A164" s="18">
        <f>IF(ROWS($A$13:A164)&gt;$G$5,"",ROWS($A$13:A164))</f>
        <v/>
      </c>
      <c r="B164" s="19">
        <f>IF(A164="","",EDATE($D$7,A164-1))</f>
        <v/>
      </c>
      <c r="C164" s="20">
        <f>IF(A164="","",G163)</f>
        <v/>
      </c>
      <c r="D164" s="20">
        <f>IF(A164="","",IF(A164=$G$5,C164+F164,MIN($G$4,C164+F164)))</f>
        <v/>
      </c>
      <c r="E164" s="20">
        <f>IF(A164="","",D164-F164)</f>
        <v/>
      </c>
      <c r="F164" s="20">
        <f>IF(A164="","",ROUND(C164*$D$5/12,2))</f>
        <v/>
      </c>
      <c r="G164" s="20">
        <f>IF(A164="","",MAX(0,ROUND(C164-E164,2)))</f>
        <v/>
      </c>
    </row>
    <row r="165">
      <c r="A165" s="18">
        <f>IF(ROWS($A$13:A165)&gt;$G$5,"",ROWS($A$13:A165))</f>
        <v/>
      </c>
      <c r="B165" s="19">
        <f>IF(A165="","",EDATE($D$7,A165-1))</f>
        <v/>
      </c>
      <c r="C165" s="20">
        <f>IF(A165="","",G164)</f>
        <v/>
      </c>
      <c r="D165" s="20">
        <f>IF(A165="","",IF(A165=$G$5,C165+F165,MIN($G$4,C165+F165)))</f>
        <v/>
      </c>
      <c r="E165" s="20">
        <f>IF(A165="","",D165-F165)</f>
        <v/>
      </c>
      <c r="F165" s="20">
        <f>IF(A165="","",ROUND(C165*$D$5/12,2))</f>
        <v/>
      </c>
      <c r="G165" s="20">
        <f>IF(A165="","",MAX(0,ROUND(C165-E165,2)))</f>
        <v/>
      </c>
    </row>
    <row r="166">
      <c r="A166" s="18">
        <f>IF(ROWS($A$13:A166)&gt;$G$5,"",ROWS($A$13:A166))</f>
        <v/>
      </c>
      <c r="B166" s="19">
        <f>IF(A166="","",EDATE($D$7,A166-1))</f>
        <v/>
      </c>
      <c r="C166" s="20">
        <f>IF(A166="","",G165)</f>
        <v/>
      </c>
      <c r="D166" s="20">
        <f>IF(A166="","",IF(A166=$G$5,C166+F166,MIN($G$4,C166+F166)))</f>
        <v/>
      </c>
      <c r="E166" s="20">
        <f>IF(A166="","",D166-F166)</f>
        <v/>
      </c>
      <c r="F166" s="20">
        <f>IF(A166="","",ROUND(C166*$D$5/12,2))</f>
        <v/>
      </c>
      <c r="G166" s="20">
        <f>IF(A166="","",MAX(0,ROUND(C166-E166,2)))</f>
        <v/>
      </c>
    </row>
    <row r="167">
      <c r="A167" s="18">
        <f>IF(ROWS($A$13:A167)&gt;$G$5,"",ROWS($A$13:A167))</f>
        <v/>
      </c>
      <c r="B167" s="19">
        <f>IF(A167="","",EDATE($D$7,A167-1))</f>
        <v/>
      </c>
      <c r="C167" s="20">
        <f>IF(A167="","",G166)</f>
        <v/>
      </c>
      <c r="D167" s="20">
        <f>IF(A167="","",IF(A167=$G$5,C167+F167,MIN($G$4,C167+F167)))</f>
        <v/>
      </c>
      <c r="E167" s="20">
        <f>IF(A167="","",D167-F167)</f>
        <v/>
      </c>
      <c r="F167" s="20">
        <f>IF(A167="","",ROUND(C167*$D$5/12,2))</f>
        <v/>
      </c>
      <c r="G167" s="20">
        <f>IF(A167="","",MAX(0,ROUND(C167-E167,2)))</f>
        <v/>
      </c>
    </row>
    <row r="168">
      <c r="A168" s="18">
        <f>IF(ROWS($A$13:A168)&gt;$G$5,"",ROWS($A$13:A168))</f>
        <v/>
      </c>
      <c r="B168" s="19">
        <f>IF(A168="","",EDATE($D$7,A168-1))</f>
        <v/>
      </c>
      <c r="C168" s="20">
        <f>IF(A168="","",G167)</f>
        <v/>
      </c>
      <c r="D168" s="20">
        <f>IF(A168="","",IF(A168=$G$5,C168+F168,MIN($G$4,C168+F168)))</f>
        <v/>
      </c>
      <c r="E168" s="20">
        <f>IF(A168="","",D168-F168)</f>
        <v/>
      </c>
      <c r="F168" s="20">
        <f>IF(A168="","",ROUND(C168*$D$5/12,2))</f>
        <v/>
      </c>
      <c r="G168" s="20">
        <f>IF(A168="","",MAX(0,ROUND(C168-E168,2)))</f>
        <v/>
      </c>
    </row>
    <row r="169">
      <c r="A169" s="18">
        <f>IF(ROWS($A$13:A169)&gt;$G$5,"",ROWS($A$13:A169))</f>
        <v/>
      </c>
      <c r="B169" s="19">
        <f>IF(A169="","",EDATE($D$7,A169-1))</f>
        <v/>
      </c>
      <c r="C169" s="20">
        <f>IF(A169="","",G168)</f>
        <v/>
      </c>
      <c r="D169" s="20">
        <f>IF(A169="","",IF(A169=$G$5,C169+F169,MIN($G$4,C169+F169)))</f>
        <v/>
      </c>
      <c r="E169" s="20">
        <f>IF(A169="","",D169-F169)</f>
        <v/>
      </c>
      <c r="F169" s="20">
        <f>IF(A169="","",ROUND(C169*$D$5/12,2))</f>
        <v/>
      </c>
      <c r="G169" s="20">
        <f>IF(A169="","",MAX(0,ROUND(C169-E169,2)))</f>
        <v/>
      </c>
    </row>
    <row r="170">
      <c r="A170" s="18">
        <f>IF(ROWS($A$13:A170)&gt;$G$5,"",ROWS($A$13:A170))</f>
        <v/>
      </c>
      <c r="B170" s="19">
        <f>IF(A170="","",EDATE($D$7,A170-1))</f>
        <v/>
      </c>
      <c r="C170" s="20">
        <f>IF(A170="","",G169)</f>
        <v/>
      </c>
      <c r="D170" s="20">
        <f>IF(A170="","",IF(A170=$G$5,C170+F170,MIN($G$4,C170+F170)))</f>
        <v/>
      </c>
      <c r="E170" s="20">
        <f>IF(A170="","",D170-F170)</f>
        <v/>
      </c>
      <c r="F170" s="20">
        <f>IF(A170="","",ROUND(C170*$D$5/12,2))</f>
        <v/>
      </c>
      <c r="G170" s="20">
        <f>IF(A170="","",MAX(0,ROUND(C170-E170,2)))</f>
        <v/>
      </c>
    </row>
    <row r="171">
      <c r="A171" s="18">
        <f>IF(ROWS($A$13:A171)&gt;$G$5,"",ROWS($A$13:A171))</f>
        <v/>
      </c>
      <c r="B171" s="19">
        <f>IF(A171="","",EDATE($D$7,A171-1))</f>
        <v/>
      </c>
      <c r="C171" s="20">
        <f>IF(A171="","",G170)</f>
        <v/>
      </c>
      <c r="D171" s="20">
        <f>IF(A171="","",IF(A171=$G$5,C171+F171,MIN($G$4,C171+F171)))</f>
        <v/>
      </c>
      <c r="E171" s="20">
        <f>IF(A171="","",D171-F171)</f>
        <v/>
      </c>
      <c r="F171" s="20">
        <f>IF(A171="","",ROUND(C171*$D$5/12,2))</f>
        <v/>
      </c>
      <c r="G171" s="20">
        <f>IF(A171="","",MAX(0,ROUND(C171-E171,2)))</f>
        <v/>
      </c>
    </row>
    <row r="172">
      <c r="A172" s="18">
        <f>IF(ROWS($A$13:A172)&gt;$G$5,"",ROWS($A$13:A172))</f>
        <v/>
      </c>
      <c r="B172" s="19">
        <f>IF(A172="","",EDATE($D$7,A172-1))</f>
        <v/>
      </c>
      <c r="C172" s="20">
        <f>IF(A172="","",G171)</f>
        <v/>
      </c>
      <c r="D172" s="20">
        <f>IF(A172="","",IF(A172=$G$5,C172+F172,MIN($G$4,C172+F172)))</f>
        <v/>
      </c>
      <c r="E172" s="20">
        <f>IF(A172="","",D172-F172)</f>
        <v/>
      </c>
      <c r="F172" s="20">
        <f>IF(A172="","",ROUND(C172*$D$5/12,2))</f>
        <v/>
      </c>
      <c r="G172" s="20">
        <f>IF(A172="","",MAX(0,ROUND(C172-E172,2)))</f>
        <v/>
      </c>
    </row>
    <row r="173">
      <c r="A173" s="18">
        <f>IF(ROWS($A$13:A173)&gt;$G$5,"",ROWS($A$13:A173))</f>
        <v/>
      </c>
      <c r="B173" s="19">
        <f>IF(A173="","",EDATE($D$7,A173-1))</f>
        <v/>
      </c>
      <c r="C173" s="20">
        <f>IF(A173="","",G172)</f>
        <v/>
      </c>
      <c r="D173" s="20">
        <f>IF(A173="","",IF(A173=$G$5,C173+F173,MIN($G$4,C173+F173)))</f>
        <v/>
      </c>
      <c r="E173" s="20">
        <f>IF(A173="","",D173-F173)</f>
        <v/>
      </c>
      <c r="F173" s="20">
        <f>IF(A173="","",ROUND(C173*$D$5/12,2))</f>
        <v/>
      </c>
      <c r="G173" s="20">
        <f>IF(A173="","",MAX(0,ROUND(C173-E173,2)))</f>
        <v/>
      </c>
    </row>
    <row r="174">
      <c r="A174" s="18">
        <f>IF(ROWS($A$13:A174)&gt;$G$5,"",ROWS($A$13:A174))</f>
        <v/>
      </c>
      <c r="B174" s="19">
        <f>IF(A174="","",EDATE($D$7,A174-1))</f>
        <v/>
      </c>
      <c r="C174" s="20">
        <f>IF(A174="","",G173)</f>
        <v/>
      </c>
      <c r="D174" s="20">
        <f>IF(A174="","",IF(A174=$G$5,C174+F174,MIN($G$4,C174+F174)))</f>
        <v/>
      </c>
      <c r="E174" s="20">
        <f>IF(A174="","",D174-F174)</f>
        <v/>
      </c>
      <c r="F174" s="20">
        <f>IF(A174="","",ROUND(C174*$D$5/12,2))</f>
        <v/>
      </c>
      <c r="G174" s="20">
        <f>IF(A174="","",MAX(0,ROUND(C174-E174,2)))</f>
        <v/>
      </c>
    </row>
    <row r="175">
      <c r="A175" s="18">
        <f>IF(ROWS($A$13:A175)&gt;$G$5,"",ROWS($A$13:A175))</f>
        <v/>
      </c>
      <c r="B175" s="19">
        <f>IF(A175="","",EDATE($D$7,A175-1))</f>
        <v/>
      </c>
      <c r="C175" s="20">
        <f>IF(A175="","",G174)</f>
        <v/>
      </c>
      <c r="D175" s="20">
        <f>IF(A175="","",IF(A175=$G$5,C175+F175,MIN($G$4,C175+F175)))</f>
        <v/>
      </c>
      <c r="E175" s="20">
        <f>IF(A175="","",D175-F175)</f>
        <v/>
      </c>
      <c r="F175" s="20">
        <f>IF(A175="","",ROUND(C175*$D$5/12,2))</f>
        <v/>
      </c>
      <c r="G175" s="20">
        <f>IF(A175="","",MAX(0,ROUND(C175-E175,2)))</f>
        <v/>
      </c>
    </row>
    <row r="176">
      <c r="A176" s="18">
        <f>IF(ROWS($A$13:A176)&gt;$G$5,"",ROWS($A$13:A176))</f>
        <v/>
      </c>
      <c r="B176" s="19">
        <f>IF(A176="","",EDATE($D$7,A176-1))</f>
        <v/>
      </c>
      <c r="C176" s="20">
        <f>IF(A176="","",G175)</f>
        <v/>
      </c>
      <c r="D176" s="20">
        <f>IF(A176="","",IF(A176=$G$5,C176+F176,MIN($G$4,C176+F176)))</f>
        <v/>
      </c>
      <c r="E176" s="20">
        <f>IF(A176="","",D176-F176)</f>
        <v/>
      </c>
      <c r="F176" s="20">
        <f>IF(A176="","",ROUND(C176*$D$5/12,2))</f>
        <v/>
      </c>
      <c r="G176" s="20">
        <f>IF(A176="","",MAX(0,ROUND(C176-E176,2)))</f>
        <v/>
      </c>
    </row>
    <row r="177">
      <c r="A177" s="18">
        <f>IF(ROWS($A$13:A177)&gt;$G$5,"",ROWS($A$13:A177))</f>
        <v/>
      </c>
      <c r="B177" s="19">
        <f>IF(A177="","",EDATE($D$7,A177-1))</f>
        <v/>
      </c>
      <c r="C177" s="20">
        <f>IF(A177="","",G176)</f>
        <v/>
      </c>
      <c r="D177" s="20">
        <f>IF(A177="","",IF(A177=$G$5,C177+F177,MIN($G$4,C177+F177)))</f>
        <v/>
      </c>
      <c r="E177" s="20">
        <f>IF(A177="","",D177-F177)</f>
        <v/>
      </c>
      <c r="F177" s="20">
        <f>IF(A177="","",ROUND(C177*$D$5/12,2))</f>
        <v/>
      </c>
      <c r="G177" s="20">
        <f>IF(A177="","",MAX(0,ROUND(C177-E177,2)))</f>
        <v/>
      </c>
    </row>
    <row r="178">
      <c r="A178" s="18">
        <f>IF(ROWS($A$13:A178)&gt;$G$5,"",ROWS($A$13:A178))</f>
        <v/>
      </c>
      <c r="B178" s="19">
        <f>IF(A178="","",EDATE($D$7,A178-1))</f>
        <v/>
      </c>
      <c r="C178" s="20">
        <f>IF(A178="","",G177)</f>
        <v/>
      </c>
      <c r="D178" s="20">
        <f>IF(A178="","",IF(A178=$G$5,C178+F178,MIN($G$4,C178+F178)))</f>
        <v/>
      </c>
      <c r="E178" s="20">
        <f>IF(A178="","",D178-F178)</f>
        <v/>
      </c>
      <c r="F178" s="20">
        <f>IF(A178="","",ROUND(C178*$D$5/12,2))</f>
        <v/>
      </c>
      <c r="G178" s="20">
        <f>IF(A178="","",MAX(0,ROUND(C178-E178,2)))</f>
        <v/>
      </c>
    </row>
    <row r="179">
      <c r="A179" s="18">
        <f>IF(ROWS($A$13:A179)&gt;$G$5,"",ROWS($A$13:A179))</f>
        <v/>
      </c>
      <c r="B179" s="19">
        <f>IF(A179="","",EDATE($D$7,A179-1))</f>
        <v/>
      </c>
      <c r="C179" s="20">
        <f>IF(A179="","",G178)</f>
        <v/>
      </c>
      <c r="D179" s="20">
        <f>IF(A179="","",IF(A179=$G$5,C179+F179,MIN($G$4,C179+F179)))</f>
        <v/>
      </c>
      <c r="E179" s="20">
        <f>IF(A179="","",D179-F179)</f>
        <v/>
      </c>
      <c r="F179" s="20">
        <f>IF(A179="","",ROUND(C179*$D$5/12,2))</f>
        <v/>
      </c>
      <c r="G179" s="20">
        <f>IF(A179="","",MAX(0,ROUND(C179-E179,2)))</f>
        <v/>
      </c>
    </row>
    <row r="180">
      <c r="A180" s="18">
        <f>IF(ROWS($A$13:A180)&gt;$G$5,"",ROWS($A$13:A180))</f>
        <v/>
      </c>
      <c r="B180" s="19">
        <f>IF(A180="","",EDATE($D$7,A180-1))</f>
        <v/>
      </c>
      <c r="C180" s="20">
        <f>IF(A180="","",G179)</f>
        <v/>
      </c>
      <c r="D180" s="20">
        <f>IF(A180="","",IF(A180=$G$5,C180+F180,MIN($G$4,C180+F180)))</f>
        <v/>
      </c>
      <c r="E180" s="20">
        <f>IF(A180="","",D180-F180)</f>
        <v/>
      </c>
      <c r="F180" s="20">
        <f>IF(A180="","",ROUND(C180*$D$5/12,2))</f>
        <v/>
      </c>
      <c r="G180" s="20">
        <f>IF(A180="","",MAX(0,ROUND(C180-E180,2)))</f>
        <v/>
      </c>
    </row>
    <row r="181">
      <c r="A181" s="18">
        <f>IF(ROWS($A$13:A181)&gt;$G$5,"",ROWS($A$13:A181))</f>
        <v/>
      </c>
      <c r="B181" s="19">
        <f>IF(A181="","",EDATE($D$7,A181-1))</f>
        <v/>
      </c>
      <c r="C181" s="20">
        <f>IF(A181="","",G180)</f>
        <v/>
      </c>
      <c r="D181" s="20">
        <f>IF(A181="","",IF(A181=$G$5,C181+F181,MIN($G$4,C181+F181)))</f>
        <v/>
      </c>
      <c r="E181" s="20">
        <f>IF(A181="","",D181-F181)</f>
        <v/>
      </c>
      <c r="F181" s="20">
        <f>IF(A181="","",ROUND(C181*$D$5/12,2))</f>
        <v/>
      </c>
      <c r="G181" s="20">
        <f>IF(A181="","",MAX(0,ROUND(C181-E181,2)))</f>
        <v/>
      </c>
    </row>
    <row r="182">
      <c r="A182" s="18">
        <f>IF(ROWS($A$13:A182)&gt;$G$5,"",ROWS($A$13:A182))</f>
        <v/>
      </c>
      <c r="B182" s="19">
        <f>IF(A182="","",EDATE($D$7,A182-1))</f>
        <v/>
      </c>
      <c r="C182" s="20">
        <f>IF(A182="","",G181)</f>
        <v/>
      </c>
      <c r="D182" s="20">
        <f>IF(A182="","",IF(A182=$G$5,C182+F182,MIN($G$4,C182+F182)))</f>
        <v/>
      </c>
      <c r="E182" s="20">
        <f>IF(A182="","",D182-F182)</f>
        <v/>
      </c>
      <c r="F182" s="20">
        <f>IF(A182="","",ROUND(C182*$D$5/12,2))</f>
        <v/>
      </c>
      <c r="G182" s="20">
        <f>IF(A182="","",MAX(0,ROUND(C182-E182,2)))</f>
        <v/>
      </c>
    </row>
    <row r="183">
      <c r="A183" s="18">
        <f>IF(ROWS($A$13:A183)&gt;$G$5,"",ROWS($A$13:A183))</f>
        <v/>
      </c>
      <c r="B183" s="19">
        <f>IF(A183="","",EDATE($D$7,A183-1))</f>
        <v/>
      </c>
      <c r="C183" s="20">
        <f>IF(A183="","",G182)</f>
        <v/>
      </c>
      <c r="D183" s="20">
        <f>IF(A183="","",IF(A183=$G$5,C183+F183,MIN($G$4,C183+F183)))</f>
        <v/>
      </c>
      <c r="E183" s="20">
        <f>IF(A183="","",D183-F183)</f>
        <v/>
      </c>
      <c r="F183" s="20">
        <f>IF(A183="","",ROUND(C183*$D$5/12,2))</f>
        <v/>
      </c>
      <c r="G183" s="20">
        <f>IF(A183="","",MAX(0,ROUND(C183-E183,2)))</f>
        <v/>
      </c>
    </row>
    <row r="184">
      <c r="A184" s="18">
        <f>IF(ROWS($A$13:A184)&gt;$G$5,"",ROWS($A$13:A184))</f>
        <v/>
      </c>
      <c r="B184" s="19">
        <f>IF(A184="","",EDATE($D$7,A184-1))</f>
        <v/>
      </c>
      <c r="C184" s="20">
        <f>IF(A184="","",G183)</f>
        <v/>
      </c>
      <c r="D184" s="20">
        <f>IF(A184="","",IF(A184=$G$5,C184+F184,MIN($G$4,C184+F184)))</f>
        <v/>
      </c>
      <c r="E184" s="20">
        <f>IF(A184="","",D184-F184)</f>
        <v/>
      </c>
      <c r="F184" s="20">
        <f>IF(A184="","",ROUND(C184*$D$5/12,2))</f>
        <v/>
      </c>
      <c r="G184" s="20">
        <f>IF(A184="","",MAX(0,ROUND(C184-E184,2)))</f>
        <v/>
      </c>
    </row>
    <row r="185">
      <c r="A185" s="18">
        <f>IF(ROWS($A$13:A185)&gt;$G$5,"",ROWS($A$13:A185))</f>
        <v/>
      </c>
      <c r="B185" s="19">
        <f>IF(A185="","",EDATE($D$7,A185-1))</f>
        <v/>
      </c>
      <c r="C185" s="20">
        <f>IF(A185="","",G184)</f>
        <v/>
      </c>
      <c r="D185" s="20">
        <f>IF(A185="","",IF(A185=$G$5,C185+F185,MIN($G$4,C185+F185)))</f>
        <v/>
      </c>
      <c r="E185" s="20">
        <f>IF(A185="","",D185-F185)</f>
        <v/>
      </c>
      <c r="F185" s="20">
        <f>IF(A185="","",ROUND(C185*$D$5/12,2))</f>
        <v/>
      </c>
      <c r="G185" s="20">
        <f>IF(A185="","",MAX(0,ROUND(C185-E185,2)))</f>
        <v/>
      </c>
    </row>
    <row r="186">
      <c r="A186" s="18">
        <f>IF(ROWS($A$13:A186)&gt;$G$5,"",ROWS($A$13:A186))</f>
        <v/>
      </c>
      <c r="B186" s="19">
        <f>IF(A186="","",EDATE($D$7,A186-1))</f>
        <v/>
      </c>
      <c r="C186" s="20">
        <f>IF(A186="","",G185)</f>
        <v/>
      </c>
      <c r="D186" s="20">
        <f>IF(A186="","",IF(A186=$G$5,C186+F186,MIN($G$4,C186+F186)))</f>
        <v/>
      </c>
      <c r="E186" s="20">
        <f>IF(A186="","",D186-F186)</f>
        <v/>
      </c>
      <c r="F186" s="20">
        <f>IF(A186="","",ROUND(C186*$D$5/12,2))</f>
        <v/>
      </c>
      <c r="G186" s="20">
        <f>IF(A186="","",MAX(0,ROUND(C186-E186,2)))</f>
        <v/>
      </c>
    </row>
    <row r="187">
      <c r="A187" s="18">
        <f>IF(ROWS($A$13:A187)&gt;$G$5,"",ROWS($A$13:A187))</f>
        <v/>
      </c>
      <c r="B187" s="19">
        <f>IF(A187="","",EDATE($D$7,A187-1))</f>
        <v/>
      </c>
      <c r="C187" s="20">
        <f>IF(A187="","",G186)</f>
        <v/>
      </c>
      <c r="D187" s="20">
        <f>IF(A187="","",IF(A187=$G$5,C187+F187,MIN($G$4,C187+F187)))</f>
        <v/>
      </c>
      <c r="E187" s="20">
        <f>IF(A187="","",D187-F187)</f>
        <v/>
      </c>
      <c r="F187" s="20">
        <f>IF(A187="","",ROUND(C187*$D$5/12,2))</f>
        <v/>
      </c>
      <c r="G187" s="20">
        <f>IF(A187="","",MAX(0,ROUND(C187-E187,2)))</f>
        <v/>
      </c>
    </row>
    <row r="188">
      <c r="A188" s="18">
        <f>IF(ROWS($A$13:A188)&gt;$G$5,"",ROWS($A$13:A188))</f>
        <v/>
      </c>
      <c r="B188" s="19">
        <f>IF(A188="","",EDATE($D$7,A188-1))</f>
        <v/>
      </c>
      <c r="C188" s="20">
        <f>IF(A188="","",G187)</f>
        <v/>
      </c>
      <c r="D188" s="20">
        <f>IF(A188="","",IF(A188=$G$5,C188+F188,MIN($G$4,C188+F188)))</f>
        <v/>
      </c>
      <c r="E188" s="20">
        <f>IF(A188="","",D188-F188)</f>
        <v/>
      </c>
      <c r="F188" s="20">
        <f>IF(A188="","",ROUND(C188*$D$5/12,2))</f>
        <v/>
      </c>
      <c r="G188" s="20">
        <f>IF(A188="","",MAX(0,ROUND(C188-E188,2)))</f>
        <v/>
      </c>
    </row>
    <row r="189">
      <c r="A189" s="18">
        <f>IF(ROWS($A$13:A189)&gt;$G$5,"",ROWS($A$13:A189))</f>
        <v/>
      </c>
      <c r="B189" s="19">
        <f>IF(A189="","",EDATE($D$7,A189-1))</f>
        <v/>
      </c>
      <c r="C189" s="20">
        <f>IF(A189="","",G188)</f>
        <v/>
      </c>
      <c r="D189" s="20">
        <f>IF(A189="","",IF(A189=$G$5,C189+F189,MIN($G$4,C189+F189)))</f>
        <v/>
      </c>
      <c r="E189" s="20">
        <f>IF(A189="","",D189-F189)</f>
        <v/>
      </c>
      <c r="F189" s="20">
        <f>IF(A189="","",ROUND(C189*$D$5/12,2))</f>
        <v/>
      </c>
      <c r="G189" s="20">
        <f>IF(A189="","",MAX(0,ROUND(C189-E189,2)))</f>
        <v/>
      </c>
    </row>
    <row r="190">
      <c r="A190" s="18">
        <f>IF(ROWS($A$13:A190)&gt;$G$5,"",ROWS($A$13:A190))</f>
        <v/>
      </c>
      <c r="B190" s="19">
        <f>IF(A190="","",EDATE($D$7,A190-1))</f>
        <v/>
      </c>
      <c r="C190" s="20">
        <f>IF(A190="","",G189)</f>
        <v/>
      </c>
      <c r="D190" s="20">
        <f>IF(A190="","",IF(A190=$G$5,C190+F190,MIN($G$4,C190+F190)))</f>
        <v/>
      </c>
      <c r="E190" s="20">
        <f>IF(A190="","",D190-F190)</f>
        <v/>
      </c>
      <c r="F190" s="20">
        <f>IF(A190="","",ROUND(C190*$D$5/12,2))</f>
        <v/>
      </c>
      <c r="G190" s="20">
        <f>IF(A190="","",MAX(0,ROUND(C190-E190,2)))</f>
        <v/>
      </c>
    </row>
    <row r="191">
      <c r="A191" s="18">
        <f>IF(ROWS($A$13:A191)&gt;$G$5,"",ROWS($A$13:A191))</f>
        <v/>
      </c>
      <c r="B191" s="19">
        <f>IF(A191="","",EDATE($D$7,A191-1))</f>
        <v/>
      </c>
      <c r="C191" s="20">
        <f>IF(A191="","",G190)</f>
        <v/>
      </c>
      <c r="D191" s="20">
        <f>IF(A191="","",IF(A191=$G$5,C191+F191,MIN($G$4,C191+F191)))</f>
        <v/>
      </c>
      <c r="E191" s="20">
        <f>IF(A191="","",D191-F191)</f>
        <v/>
      </c>
      <c r="F191" s="20">
        <f>IF(A191="","",ROUND(C191*$D$5/12,2))</f>
        <v/>
      </c>
      <c r="G191" s="20">
        <f>IF(A191="","",MAX(0,ROUND(C191-E191,2)))</f>
        <v/>
      </c>
    </row>
    <row r="192">
      <c r="A192" s="18">
        <f>IF(ROWS($A$13:A192)&gt;$G$5,"",ROWS($A$13:A192))</f>
        <v/>
      </c>
      <c r="B192" s="19">
        <f>IF(A192="","",EDATE($D$7,A192-1))</f>
        <v/>
      </c>
      <c r="C192" s="20">
        <f>IF(A192="","",G191)</f>
        <v/>
      </c>
      <c r="D192" s="20">
        <f>IF(A192="","",IF(A192=$G$5,C192+F192,MIN($G$4,C192+F192)))</f>
        <v/>
      </c>
      <c r="E192" s="20">
        <f>IF(A192="","",D192-F192)</f>
        <v/>
      </c>
      <c r="F192" s="20">
        <f>IF(A192="","",ROUND(C192*$D$5/12,2))</f>
        <v/>
      </c>
      <c r="G192" s="20">
        <f>IF(A192="","",MAX(0,ROUND(C192-E192,2)))</f>
        <v/>
      </c>
    </row>
    <row r="193">
      <c r="A193" s="18">
        <f>IF(ROWS($A$13:A193)&gt;$G$5,"",ROWS($A$13:A193))</f>
        <v/>
      </c>
      <c r="B193" s="19">
        <f>IF(A193="","",EDATE($D$7,A193-1))</f>
        <v/>
      </c>
      <c r="C193" s="20">
        <f>IF(A193="","",G192)</f>
        <v/>
      </c>
      <c r="D193" s="20">
        <f>IF(A193="","",IF(A193=$G$5,C193+F193,MIN($G$4,C193+F193)))</f>
        <v/>
      </c>
      <c r="E193" s="20">
        <f>IF(A193="","",D193-F193)</f>
        <v/>
      </c>
      <c r="F193" s="20">
        <f>IF(A193="","",ROUND(C193*$D$5/12,2))</f>
        <v/>
      </c>
      <c r="G193" s="20">
        <f>IF(A193="","",MAX(0,ROUND(C193-E193,2)))</f>
        <v/>
      </c>
    </row>
    <row r="194">
      <c r="A194" s="18">
        <f>IF(ROWS($A$13:A194)&gt;$G$5,"",ROWS($A$13:A194))</f>
        <v/>
      </c>
      <c r="B194" s="19">
        <f>IF(A194="","",EDATE($D$7,A194-1))</f>
        <v/>
      </c>
      <c r="C194" s="20">
        <f>IF(A194="","",G193)</f>
        <v/>
      </c>
      <c r="D194" s="20">
        <f>IF(A194="","",IF(A194=$G$5,C194+F194,MIN($G$4,C194+F194)))</f>
        <v/>
      </c>
      <c r="E194" s="20">
        <f>IF(A194="","",D194-F194)</f>
        <v/>
      </c>
      <c r="F194" s="20">
        <f>IF(A194="","",ROUND(C194*$D$5/12,2))</f>
        <v/>
      </c>
      <c r="G194" s="20">
        <f>IF(A194="","",MAX(0,ROUND(C194-E194,2)))</f>
        <v/>
      </c>
    </row>
    <row r="195">
      <c r="A195" s="18">
        <f>IF(ROWS($A$13:A195)&gt;$G$5,"",ROWS($A$13:A195))</f>
        <v/>
      </c>
      <c r="B195" s="19">
        <f>IF(A195="","",EDATE($D$7,A195-1))</f>
        <v/>
      </c>
      <c r="C195" s="20">
        <f>IF(A195="","",G194)</f>
        <v/>
      </c>
      <c r="D195" s="20">
        <f>IF(A195="","",IF(A195=$G$5,C195+F195,MIN($G$4,C195+F195)))</f>
        <v/>
      </c>
      <c r="E195" s="20">
        <f>IF(A195="","",D195-F195)</f>
        <v/>
      </c>
      <c r="F195" s="20">
        <f>IF(A195="","",ROUND(C195*$D$5/12,2))</f>
        <v/>
      </c>
      <c r="G195" s="20">
        <f>IF(A195="","",MAX(0,ROUND(C195-E195,2)))</f>
        <v/>
      </c>
    </row>
    <row r="196">
      <c r="A196" s="18">
        <f>IF(ROWS($A$13:A196)&gt;$G$5,"",ROWS($A$13:A196))</f>
        <v/>
      </c>
      <c r="B196" s="19">
        <f>IF(A196="","",EDATE($D$7,A196-1))</f>
        <v/>
      </c>
      <c r="C196" s="20">
        <f>IF(A196="","",G195)</f>
        <v/>
      </c>
      <c r="D196" s="20">
        <f>IF(A196="","",IF(A196=$G$5,C196+F196,MIN($G$4,C196+F196)))</f>
        <v/>
      </c>
      <c r="E196" s="20">
        <f>IF(A196="","",D196-F196)</f>
        <v/>
      </c>
      <c r="F196" s="20">
        <f>IF(A196="","",ROUND(C196*$D$5/12,2))</f>
        <v/>
      </c>
      <c r="G196" s="20">
        <f>IF(A196="","",MAX(0,ROUND(C196-E196,2)))</f>
        <v/>
      </c>
    </row>
    <row r="197">
      <c r="A197" s="18">
        <f>IF(ROWS($A$13:A197)&gt;$G$5,"",ROWS($A$13:A197))</f>
        <v/>
      </c>
      <c r="B197" s="19">
        <f>IF(A197="","",EDATE($D$7,A197-1))</f>
        <v/>
      </c>
      <c r="C197" s="20">
        <f>IF(A197="","",G196)</f>
        <v/>
      </c>
      <c r="D197" s="20">
        <f>IF(A197="","",IF(A197=$G$5,C197+F197,MIN($G$4,C197+F197)))</f>
        <v/>
      </c>
      <c r="E197" s="20">
        <f>IF(A197="","",D197-F197)</f>
        <v/>
      </c>
      <c r="F197" s="20">
        <f>IF(A197="","",ROUND(C197*$D$5/12,2))</f>
        <v/>
      </c>
      <c r="G197" s="20">
        <f>IF(A197="","",MAX(0,ROUND(C197-E197,2)))</f>
        <v/>
      </c>
    </row>
    <row r="198">
      <c r="A198" s="18">
        <f>IF(ROWS($A$13:A198)&gt;$G$5,"",ROWS($A$13:A198))</f>
        <v/>
      </c>
      <c r="B198" s="19">
        <f>IF(A198="","",EDATE($D$7,A198-1))</f>
        <v/>
      </c>
      <c r="C198" s="20">
        <f>IF(A198="","",G197)</f>
        <v/>
      </c>
      <c r="D198" s="20">
        <f>IF(A198="","",IF(A198=$G$5,C198+F198,MIN($G$4,C198+F198)))</f>
        <v/>
      </c>
      <c r="E198" s="20">
        <f>IF(A198="","",D198-F198)</f>
        <v/>
      </c>
      <c r="F198" s="20">
        <f>IF(A198="","",ROUND(C198*$D$5/12,2))</f>
        <v/>
      </c>
      <c r="G198" s="20">
        <f>IF(A198="","",MAX(0,ROUND(C198-E198,2)))</f>
        <v/>
      </c>
    </row>
    <row r="199">
      <c r="A199" s="18">
        <f>IF(ROWS($A$13:A199)&gt;$G$5,"",ROWS($A$13:A199))</f>
        <v/>
      </c>
      <c r="B199" s="19">
        <f>IF(A199="","",EDATE($D$7,A199-1))</f>
        <v/>
      </c>
      <c r="C199" s="20">
        <f>IF(A199="","",G198)</f>
        <v/>
      </c>
      <c r="D199" s="20">
        <f>IF(A199="","",IF(A199=$G$5,C199+F199,MIN($G$4,C199+F199)))</f>
        <v/>
      </c>
      <c r="E199" s="20">
        <f>IF(A199="","",D199-F199)</f>
        <v/>
      </c>
      <c r="F199" s="20">
        <f>IF(A199="","",ROUND(C199*$D$5/12,2))</f>
        <v/>
      </c>
      <c r="G199" s="20">
        <f>IF(A199="","",MAX(0,ROUND(C199-E199,2)))</f>
        <v/>
      </c>
    </row>
    <row r="200">
      <c r="A200" s="18">
        <f>IF(ROWS($A$13:A200)&gt;$G$5,"",ROWS($A$13:A200))</f>
        <v/>
      </c>
      <c r="B200" s="19">
        <f>IF(A200="","",EDATE($D$7,A200-1))</f>
        <v/>
      </c>
      <c r="C200" s="20">
        <f>IF(A200="","",G199)</f>
        <v/>
      </c>
      <c r="D200" s="20">
        <f>IF(A200="","",IF(A200=$G$5,C200+F200,MIN($G$4,C200+F200)))</f>
        <v/>
      </c>
      <c r="E200" s="20">
        <f>IF(A200="","",D200-F200)</f>
        <v/>
      </c>
      <c r="F200" s="20">
        <f>IF(A200="","",ROUND(C200*$D$5/12,2))</f>
        <v/>
      </c>
      <c r="G200" s="20">
        <f>IF(A200="","",MAX(0,ROUND(C200-E200,2)))</f>
        <v/>
      </c>
    </row>
    <row r="201">
      <c r="A201" s="18">
        <f>IF(ROWS($A$13:A201)&gt;$G$5,"",ROWS($A$13:A201))</f>
        <v/>
      </c>
      <c r="B201" s="19">
        <f>IF(A201="","",EDATE($D$7,A201-1))</f>
        <v/>
      </c>
      <c r="C201" s="20">
        <f>IF(A201="","",G200)</f>
        <v/>
      </c>
      <c r="D201" s="20">
        <f>IF(A201="","",IF(A201=$G$5,C201+F201,MIN($G$4,C201+F201)))</f>
        <v/>
      </c>
      <c r="E201" s="20">
        <f>IF(A201="","",D201-F201)</f>
        <v/>
      </c>
      <c r="F201" s="20">
        <f>IF(A201="","",ROUND(C201*$D$5/12,2))</f>
        <v/>
      </c>
      <c r="G201" s="20">
        <f>IF(A201="","",MAX(0,ROUND(C201-E201,2)))</f>
        <v/>
      </c>
    </row>
    <row r="202">
      <c r="A202" s="18">
        <f>IF(ROWS($A$13:A202)&gt;$G$5,"",ROWS($A$13:A202))</f>
        <v/>
      </c>
      <c r="B202" s="19">
        <f>IF(A202="","",EDATE($D$7,A202-1))</f>
        <v/>
      </c>
      <c r="C202" s="20">
        <f>IF(A202="","",G201)</f>
        <v/>
      </c>
      <c r="D202" s="20">
        <f>IF(A202="","",IF(A202=$G$5,C202+F202,MIN($G$4,C202+F202)))</f>
        <v/>
      </c>
      <c r="E202" s="20">
        <f>IF(A202="","",D202-F202)</f>
        <v/>
      </c>
      <c r="F202" s="20">
        <f>IF(A202="","",ROUND(C202*$D$5/12,2))</f>
        <v/>
      </c>
      <c r="G202" s="20">
        <f>IF(A202="","",MAX(0,ROUND(C202-E202,2)))</f>
        <v/>
      </c>
    </row>
    <row r="203">
      <c r="A203" s="18">
        <f>IF(ROWS($A$13:A203)&gt;$G$5,"",ROWS($A$13:A203))</f>
        <v/>
      </c>
      <c r="B203" s="19">
        <f>IF(A203="","",EDATE($D$7,A203-1))</f>
        <v/>
      </c>
      <c r="C203" s="20">
        <f>IF(A203="","",G202)</f>
        <v/>
      </c>
      <c r="D203" s="20">
        <f>IF(A203="","",IF(A203=$G$5,C203+F203,MIN($G$4,C203+F203)))</f>
        <v/>
      </c>
      <c r="E203" s="20">
        <f>IF(A203="","",D203-F203)</f>
        <v/>
      </c>
      <c r="F203" s="20">
        <f>IF(A203="","",ROUND(C203*$D$5/12,2))</f>
        <v/>
      </c>
      <c r="G203" s="20">
        <f>IF(A203="","",MAX(0,ROUND(C203-E203,2)))</f>
        <v/>
      </c>
    </row>
    <row r="204">
      <c r="A204" s="18">
        <f>IF(ROWS($A$13:A204)&gt;$G$5,"",ROWS($A$13:A204))</f>
        <v/>
      </c>
      <c r="B204" s="19">
        <f>IF(A204="","",EDATE($D$7,A204-1))</f>
        <v/>
      </c>
      <c r="C204" s="20">
        <f>IF(A204="","",G203)</f>
        <v/>
      </c>
      <c r="D204" s="20">
        <f>IF(A204="","",IF(A204=$G$5,C204+F204,MIN($G$4,C204+F204)))</f>
        <v/>
      </c>
      <c r="E204" s="20">
        <f>IF(A204="","",D204-F204)</f>
        <v/>
      </c>
      <c r="F204" s="20">
        <f>IF(A204="","",ROUND(C204*$D$5/12,2))</f>
        <v/>
      </c>
      <c r="G204" s="20">
        <f>IF(A204="","",MAX(0,ROUND(C204-E204,2)))</f>
        <v/>
      </c>
    </row>
    <row r="205">
      <c r="A205" s="18">
        <f>IF(ROWS($A$13:A205)&gt;$G$5,"",ROWS($A$13:A205))</f>
        <v/>
      </c>
      <c r="B205" s="19">
        <f>IF(A205="","",EDATE($D$7,A205-1))</f>
        <v/>
      </c>
      <c r="C205" s="20">
        <f>IF(A205="","",G204)</f>
        <v/>
      </c>
      <c r="D205" s="20">
        <f>IF(A205="","",IF(A205=$G$5,C205+F205,MIN($G$4,C205+F205)))</f>
        <v/>
      </c>
      <c r="E205" s="20">
        <f>IF(A205="","",D205-F205)</f>
        <v/>
      </c>
      <c r="F205" s="20">
        <f>IF(A205="","",ROUND(C205*$D$5/12,2))</f>
        <v/>
      </c>
      <c r="G205" s="20">
        <f>IF(A205="","",MAX(0,ROUND(C205-E205,2)))</f>
        <v/>
      </c>
    </row>
    <row r="206">
      <c r="A206" s="18">
        <f>IF(ROWS($A$13:A206)&gt;$G$5,"",ROWS($A$13:A206))</f>
        <v/>
      </c>
      <c r="B206" s="19">
        <f>IF(A206="","",EDATE($D$7,A206-1))</f>
        <v/>
      </c>
      <c r="C206" s="20">
        <f>IF(A206="","",G205)</f>
        <v/>
      </c>
      <c r="D206" s="20">
        <f>IF(A206="","",IF(A206=$G$5,C206+F206,MIN($G$4,C206+F206)))</f>
        <v/>
      </c>
      <c r="E206" s="20">
        <f>IF(A206="","",D206-F206)</f>
        <v/>
      </c>
      <c r="F206" s="20">
        <f>IF(A206="","",ROUND(C206*$D$5/12,2))</f>
        <v/>
      </c>
      <c r="G206" s="20">
        <f>IF(A206="","",MAX(0,ROUND(C206-E206,2)))</f>
        <v/>
      </c>
    </row>
    <row r="207">
      <c r="A207" s="18">
        <f>IF(ROWS($A$13:A207)&gt;$G$5,"",ROWS($A$13:A207))</f>
        <v/>
      </c>
      <c r="B207" s="19">
        <f>IF(A207="","",EDATE($D$7,A207-1))</f>
        <v/>
      </c>
      <c r="C207" s="20">
        <f>IF(A207="","",G206)</f>
        <v/>
      </c>
      <c r="D207" s="20">
        <f>IF(A207="","",IF(A207=$G$5,C207+F207,MIN($G$4,C207+F207)))</f>
        <v/>
      </c>
      <c r="E207" s="20">
        <f>IF(A207="","",D207-F207)</f>
        <v/>
      </c>
      <c r="F207" s="20">
        <f>IF(A207="","",ROUND(C207*$D$5/12,2))</f>
        <v/>
      </c>
      <c r="G207" s="20">
        <f>IF(A207="","",MAX(0,ROUND(C207-E207,2)))</f>
        <v/>
      </c>
    </row>
    <row r="208">
      <c r="A208" s="18">
        <f>IF(ROWS($A$13:A208)&gt;$G$5,"",ROWS($A$13:A208))</f>
        <v/>
      </c>
      <c r="B208" s="19">
        <f>IF(A208="","",EDATE($D$7,A208-1))</f>
        <v/>
      </c>
      <c r="C208" s="20">
        <f>IF(A208="","",G207)</f>
        <v/>
      </c>
      <c r="D208" s="20">
        <f>IF(A208="","",IF(A208=$G$5,C208+F208,MIN($G$4,C208+F208)))</f>
        <v/>
      </c>
      <c r="E208" s="20">
        <f>IF(A208="","",D208-F208)</f>
        <v/>
      </c>
      <c r="F208" s="20">
        <f>IF(A208="","",ROUND(C208*$D$5/12,2))</f>
        <v/>
      </c>
      <c r="G208" s="20">
        <f>IF(A208="","",MAX(0,ROUND(C208-E208,2)))</f>
        <v/>
      </c>
    </row>
    <row r="209">
      <c r="A209" s="18">
        <f>IF(ROWS($A$13:A209)&gt;$G$5,"",ROWS($A$13:A209))</f>
        <v/>
      </c>
      <c r="B209" s="19">
        <f>IF(A209="","",EDATE($D$7,A209-1))</f>
        <v/>
      </c>
      <c r="C209" s="20">
        <f>IF(A209="","",G208)</f>
        <v/>
      </c>
      <c r="D209" s="20">
        <f>IF(A209="","",IF(A209=$G$5,C209+F209,MIN($G$4,C209+F209)))</f>
        <v/>
      </c>
      <c r="E209" s="20">
        <f>IF(A209="","",D209-F209)</f>
        <v/>
      </c>
      <c r="F209" s="20">
        <f>IF(A209="","",ROUND(C209*$D$5/12,2))</f>
        <v/>
      </c>
      <c r="G209" s="20">
        <f>IF(A209="","",MAX(0,ROUND(C209-E209,2)))</f>
        <v/>
      </c>
    </row>
    <row r="210">
      <c r="A210" s="18">
        <f>IF(ROWS($A$13:A210)&gt;$G$5,"",ROWS($A$13:A210))</f>
        <v/>
      </c>
      <c r="B210" s="19">
        <f>IF(A210="","",EDATE($D$7,A210-1))</f>
        <v/>
      </c>
      <c r="C210" s="20">
        <f>IF(A210="","",G209)</f>
        <v/>
      </c>
      <c r="D210" s="20">
        <f>IF(A210="","",IF(A210=$G$5,C210+F210,MIN($G$4,C210+F210)))</f>
        <v/>
      </c>
      <c r="E210" s="20">
        <f>IF(A210="","",D210-F210)</f>
        <v/>
      </c>
      <c r="F210" s="20">
        <f>IF(A210="","",ROUND(C210*$D$5/12,2))</f>
        <v/>
      </c>
      <c r="G210" s="20">
        <f>IF(A210="","",MAX(0,ROUND(C210-E210,2)))</f>
        <v/>
      </c>
    </row>
    <row r="211">
      <c r="A211" s="18">
        <f>IF(ROWS($A$13:A211)&gt;$G$5,"",ROWS($A$13:A211))</f>
        <v/>
      </c>
      <c r="B211" s="19">
        <f>IF(A211="","",EDATE($D$7,A211-1))</f>
        <v/>
      </c>
      <c r="C211" s="20">
        <f>IF(A211="","",G210)</f>
        <v/>
      </c>
      <c r="D211" s="20">
        <f>IF(A211="","",IF(A211=$G$5,C211+F211,MIN($G$4,C211+F211)))</f>
        <v/>
      </c>
      <c r="E211" s="20">
        <f>IF(A211="","",D211-F211)</f>
        <v/>
      </c>
      <c r="F211" s="20">
        <f>IF(A211="","",ROUND(C211*$D$5/12,2))</f>
        <v/>
      </c>
      <c r="G211" s="20">
        <f>IF(A211="","",MAX(0,ROUND(C211-E211,2)))</f>
        <v/>
      </c>
    </row>
    <row r="212">
      <c r="A212" s="18">
        <f>IF(ROWS($A$13:A212)&gt;$G$5,"",ROWS($A$13:A212))</f>
        <v/>
      </c>
      <c r="B212" s="19">
        <f>IF(A212="","",EDATE($D$7,A212-1))</f>
        <v/>
      </c>
      <c r="C212" s="20">
        <f>IF(A212="","",G211)</f>
        <v/>
      </c>
      <c r="D212" s="20">
        <f>IF(A212="","",IF(A212=$G$5,C212+F212,MIN($G$4,C212+F212)))</f>
        <v/>
      </c>
      <c r="E212" s="20">
        <f>IF(A212="","",D212-F212)</f>
        <v/>
      </c>
      <c r="F212" s="20">
        <f>IF(A212="","",ROUND(C212*$D$5/12,2))</f>
        <v/>
      </c>
      <c r="G212" s="20">
        <f>IF(A212="","",MAX(0,ROUND(C212-E212,2)))</f>
        <v/>
      </c>
    </row>
    <row r="213">
      <c r="A213" s="18">
        <f>IF(ROWS($A$13:A213)&gt;$G$5,"",ROWS($A$13:A213))</f>
        <v/>
      </c>
      <c r="B213" s="19">
        <f>IF(A213="","",EDATE($D$7,A213-1))</f>
        <v/>
      </c>
      <c r="C213" s="20">
        <f>IF(A213="","",G212)</f>
        <v/>
      </c>
      <c r="D213" s="20">
        <f>IF(A213="","",IF(A213=$G$5,C213+F213,MIN($G$4,C213+F213)))</f>
        <v/>
      </c>
      <c r="E213" s="20">
        <f>IF(A213="","",D213-F213)</f>
        <v/>
      </c>
      <c r="F213" s="20">
        <f>IF(A213="","",ROUND(C213*$D$5/12,2))</f>
        <v/>
      </c>
      <c r="G213" s="20">
        <f>IF(A213="","",MAX(0,ROUND(C213-E213,2)))</f>
        <v/>
      </c>
    </row>
    <row r="214">
      <c r="A214" s="18">
        <f>IF(ROWS($A$13:A214)&gt;$G$5,"",ROWS($A$13:A214))</f>
        <v/>
      </c>
      <c r="B214" s="19">
        <f>IF(A214="","",EDATE($D$7,A214-1))</f>
        <v/>
      </c>
      <c r="C214" s="20">
        <f>IF(A214="","",G213)</f>
        <v/>
      </c>
      <c r="D214" s="20">
        <f>IF(A214="","",IF(A214=$G$5,C214+F214,MIN($G$4,C214+F214)))</f>
        <v/>
      </c>
      <c r="E214" s="20">
        <f>IF(A214="","",D214-F214)</f>
        <v/>
      </c>
      <c r="F214" s="20">
        <f>IF(A214="","",ROUND(C214*$D$5/12,2))</f>
        <v/>
      </c>
      <c r="G214" s="20">
        <f>IF(A214="","",MAX(0,ROUND(C214-E214,2)))</f>
        <v/>
      </c>
    </row>
    <row r="215">
      <c r="A215" s="18">
        <f>IF(ROWS($A$13:A215)&gt;$G$5,"",ROWS($A$13:A215))</f>
        <v/>
      </c>
      <c r="B215" s="19">
        <f>IF(A215="","",EDATE($D$7,A215-1))</f>
        <v/>
      </c>
      <c r="C215" s="20">
        <f>IF(A215="","",G214)</f>
        <v/>
      </c>
      <c r="D215" s="20">
        <f>IF(A215="","",IF(A215=$G$5,C215+F215,MIN($G$4,C215+F215)))</f>
        <v/>
      </c>
      <c r="E215" s="20">
        <f>IF(A215="","",D215-F215)</f>
        <v/>
      </c>
      <c r="F215" s="20">
        <f>IF(A215="","",ROUND(C215*$D$5/12,2))</f>
        <v/>
      </c>
      <c r="G215" s="20">
        <f>IF(A215="","",MAX(0,ROUND(C215-E215,2)))</f>
        <v/>
      </c>
    </row>
    <row r="216">
      <c r="A216" s="18">
        <f>IF(ROWS($A$13:A216)&gt;$G$5,"",ROWS($A$13:A216))</f>
        <v/>
      </c>
      <c r="B216" s="19">
        <f>IF(A216="","",EDATE($D$7,A216-1))</f>
        <v/>
      </c>
      <c r="C216" s="20">
        <f>IF(A216="","",G215)</f>
        <v/>
      </c>
      <c r="D216" s="20">
        <f>IF(A216="","",IF(A216=$G$5,C216+F216,MIN($G$4,C216+F216)))</f>
        <v/>
      </c>
      <c r="E216" s="20">
        <f>IF(A216="","",D216-F216)</f>
        <v/>
      </c>
      <c r="F216" s="20">
        <f>IF(A216="","",ROUND(C216*$D$5/12,2))</f>
        <v/>
      </c>
      <c r="G216" s="20">
        <f>IF(A216="","",MAX(0,ROUND(C216-E216,2)))</f>
        <v/>
      </c>
    </row>
    <row r="217">
      <c r="A217" s="18">
        <f>IF(ROWS($A$13:A217)&gt;$G$5,"",ROWS($A$13:A217))</f>
        <v/>
      </c>
      <c r="B217" s="19">
        <f>IF(A217="","",EDATE($D$7,A217-1))</f>
        <v/>
      </c>
      <c r="C217" s="20">
        <f>IF(A217="","",G216)</f>
        <v/>
      </c>
      <c r="D217" s="20">
        <f>IF(A217="","",IF(A217=$G$5,C217+F217,MIN($G$4,C217+F217)))</f>
        <v/>
      </c>
      <c r="E217" s="20">
        <f>IF(A217="","",D217-F217)</f>
        <v/>
      </c>
      <c r="F217" s="20">
        <f>IF(A217="","",ROUND(C217*$D$5/12,2))</f>
        <v/>
      </c>
      <c r="G217" s="20">
        <f>IF(A217="","",MAX(0,ROUND(C217-E217,2)))</f>
        <v/>
      </c>
    </row>
    <row r="218">
      <c r="A218" s="18">
        <f>IF(ROWS($A$13:A218)&gt;$G$5,"",ROWS($A$13:A218))</f>
        <v/>
      </c>
      <c r="B218" s="19">
        <f>IF(A218="","",EDATE($D$7,A218-1))</f>
        <v/>
      </c>
      <c r="C218" s="20">
        <f>IF(A218="","",G217)</f>
        <v/>
      </c>
      <c r="D218" s="20">
        <f>IF(A218="","",IF(A218=$G$5,C218+F218,MIN($G$4,C218+F218)))</f>
        <v/>
      </c>
      <c r="E218" s="20">
        <f>IF(A218="","",D218-F218)</f>
        <v/>
      </c>
      <c r="F218" s="20">
        <f>IF(A218="","",ROUND(C218*$D$5/12,2))</f>
        <v/>
      </c>
      <c r="G218" s="20">
        <f>IF(A218="","",MAX(0,ROUND(C218-E218,2)))</f>
        <v/>
      </c>
    </row>
    <row r="219">
      <c r="A219" s="18">
        <f>IF(ROWS($A$13:A219)&gt;$G$5,"",ROWS($A$13:A219))</f>
        <v/>
      </c>
      <c r="B219" s="19">
        <f>IF(A219="","",EDATE($D$7,A219-1))</f>
        <v/>
      </c>
      <c r="C219" s="20">
        <f>IF(A219="","",G218)</f>
        <v/>
      </c>
      <c r="D219" s="20">
        <f>IF(A219="","",IF(A219=$G$5,C219+F219,MIN($G$4,C219+F219)))</f>
        <v/>
      </c>
      <c r="E219" s="20">
        <f>IF(A219="","",D219-F219)</f>
        <v/>
      </c>
      <c r="F219" s="20">
        <f>IF(A219="","",ROUND(C219*$D$5/12,2))</f>
        <v/>
      </c>
      <c r="G219" s="20">
        <f>IF(A219="","",MAX(0,ROUND(C219-E219,2)))</f>
        <v/>
      </c>
    </row>
    <row r="220">
      <c r="A220" s="18">
        <f>IF(ROWS($A$13:A220)&gt;$G$5,"",ROWS($A$13:A220))</f>
        <v/>
      </c>
      <c r="B220" s="19">
        <f>IF(A220="","",EDATE($D$7,A220-1))</f>
        <v/>
      </c>
      <c r="C220" s="20">
        <f>IF(A220="","",G219)</f>
        <v/>
      </c>
      <c r="D220" s="20">
        <f>IF(A220="","",IF(A220=$G$5,C220+F220,MIN($G$4,C220+F220)))</f>
        <v/>
      </c>
      <c r="E220" s="20">
        <f>IF(A220="","",D220-F220)</f>
        <v/>
      </c>
      <c r="F220" s="20">
        <f>IF(A220="","",ROUND(C220*$D$5/12,2))</f>
        <v/>
      </c>
      <c r="G220" s="20">
        <f>IF(A220="","",MAX(0,ROUND(C220-E220,2)))</f>
        <v/>
      </c>
    </row>
    <row r="221">
      <c r="A221" s="18">
        <f>IF(ROWS($A$13:A221)&gt;$G$5,"",ROWS($A$13:A221))</f>
        <v/>
      </c>
      <c r="B221" s="19">
        <f>IF(A221="","",EDATE($D$7,A221-1))</f>
        <v/>
      </c>
      <c r="C221" s="20">
        <f>IF(A221="","",G220)</f>
        <v/>
      </c>
      <c r="D221" s="20">
        <f>IF(A221="","",IF(A221=$G$5,C221+F221,MIN($G$4,C221+F221)))</f>
        <v/>
      </c>
      <c r="E221" s="20">
        <f>IF(A221="","",D221-F221)</f>
        <v/>
      </c>
      <c r="F221" s="20">
        <f>IF(A221="","",ROUND(C221*$D$5/12,2))</f>
        <v/>
      </c>
      <c r="G221" s="20">
        <f>IF(A221="","",MAX(0,ROUND(C221-E221,2)))</f>
        <v/>
      </c>
    </row>
    <row r="222">
      <c r="A222" s="18">
        <f>IF(ROWS($A$13:A222)&gt;$G$5,"",ROWS($A$13:A222))</f>
        <v/>
      </c>
      <c r="B222" s="19">
        <f>IF(A222="","",EDATE($D$7,A222-1))</f>
        <v/>
      </c>
      <c r="C222" s="20">
        <f>IF(A222="","",G221)</f>
        <v/>
      </c>
      <c r="D222" s="20">
        <f>IF(A222="","",IF(A222=$G$5,C222+F222,MIN($G$4,C222+F222)))</f>
        <v/>
      </c>
      <c r="E222" s="20">
        <f>IF(A222="","",D222-F222)</f>
        <v/>
      </c>
      <c r="F222" s="20">
        <f>IF(A222="","",ROUND(C222*$D$5/12,2))</f>
        <v/>
      </c>
      <c r="G222" s="20">
        <f>IF(A222="","",MAX(0,ROUND(C222-E222,2)))</f>
        <v/>
      </c>
    </row>
    <row r="223">
      <c r="A223" s="18">
        <f>IF(ROWS($A$13:A223)&gt;$G$5,"",ROWS($A$13:A223))</f>
        <v/>
      </c>
      <c r="B223" s="19">
        <f>IF(A223="","",EDATE($D$7,A223-1))</f>
        <v/>
      </c>
      <c r="C223" s="20">
        <f>IF(A223="","",G222)</f>
        <v/>
      </c>
      <c r="D223" s="20">
        <f>IF(A223="","",IF(A223=$G$5,C223+F223,MIN($G$4,C223+F223)))</f>
        <v/>
      </c>
      <c r="E223" s="20">
        <f>IF(A223="","",D223-F223)</f>
        <v/>
      </c>
      <c r="F223" s="20">
        <f>IF(A223="","",ROUND(C223*$D$5/12,2))</f>
        <v/>
      </c>
      <c r="G223" s="20">
        <f>IF(A223="","",MAX(0,ROUND(C223-E223,2)))</f>
        <v/>
      </c>
    </row>
    <row r="224">
      <c r="A224" s="18">
        <f>IF(ROWS($A$13:A224)&gt;$G$5,"",ROWS($A$13:A224))</f>
        <v/>
      </c>
      <c r="B224" s="19">
        <f>IF(A224="","",EDATE($D$7,A224-1))</f>
        <v/>
      </c>
      <c r="C224" s="20">
        <f>IF(A224="","",G223)</f>
        <v/>
      </c>
      <c r="D224" s="20">
        <f>IF(A224="","",IF(A224=$G$5,C224+F224,MIN($G$4,C224+F224)))</f>
        <v/>
      </c>
      <c r="E224" s="20">
        <f>IF(A224="","",D224-F224)</f>
        <v/>
      </c>
      <c r="F224" s="20">
        <f>IF(A224="","",ROUND(C224*$D$5/12,2))</f>
        <v/>
      </c>
      <c r="G224" s="20">
        <f>IF(A224="","",MAX(0,ROUND(C224-E224,2)))</f>
        <v/>
      </c>
    </row>
    <row r="225">
      <c r="A225" s="18">
        <f>IF(ROWS($A$13:A225)&gt;$G$5,"",ROWS($A$13:A225))</f>
        <v/>
      </c>
      <c r="B225" s="19">
        <f>IF(A225="","",EDATE($D$7,A225-1))</f>
        <v/>
      </c>
      <c r="C225" s="20">
        <f>IF(A225="","",G224)</f>
        <v/>
      </c>
      <c r="D225" s="20">
        <f>IF(A225="","",IF(A225=$G$5,C225+F225,MIN($G$4,C225+F225)))</f>
        <v/>
      </c>
      <c r="E225" s="20">
        <f>IF(A225="","",D225-F225)</f>
        <v/>
      </c>
      <c r="F225" s="20">
        <f>IF(A225="","",ROUND(C225*$D$5/12,2))</f>
        <v/>
      </c>
      <c r="G225" s="20">
        <f>IF(A225="","",MAX(0,ROUND(C225-E225,2)))</f>
        <v/>
      </c>
    </row>
    <row r="226">
      <c r="A226" s="18">
        <f>IF(ROWS($A$13:A226)&gt;$G$5,"",ROWS($A$13:A226))</f>
        <v/>
      </c>
      <c r="B226" s="19">
        <f>IF(A226="","",EDATE($D$7,A226-1))</f>
        <v/>
      </c>
      <c r="C226" s="20">
        <f>IF(A226="","",G225)</f>
        <v/>
      </c>
      <c r="D226" s="20">
        <f>IF(A226="","",IF(A226=$G$5,C226+F226,MIN($G$4,C226+F226)))</f>
        <v/>
      </c>
      <c r="E226" s="20">
        <f>IF(A226="","",D226-F226)</f>
        <v/>
      </c>
      <c r="F226" s="20">
        <f>IF(A226="","",ROUND(C226*$D$5/12,2))</f>
        <v/>
      </c>
      <c r="G226" s="20">
        <f>IF(A226="","",MAX(0,ROUND(C226-E226,2)))</f>
        <v/>
      </c>
    </row>
    <row r="227">
      <c r="A227" s="18">
        <f>IF(ROWS($A$13:A227)&gt;$G$5,"",ROWS($A$13:A227))</f>
        <v/>
      </c>
      <c r="B227" s="19">
        <f>IF(A227="","",EDATE($D$7,A227-1))</f>
        <v/>
      </c>
      <c r="C227" s="20">
        <f>IF(A227="","",G226)</f>
        <v/>
      </c>
      <c r="D227" s="20">
        <f>IF(A227="","",IF(A227=$G$5,C227+F227,MIN($G$4,C227+F227)))</f>
        <v/>
      </c>
      <c r="E227" s="20">
        <f>IF(A227="","",D227-F227)</f>
        <v/>
      </c>
      <c r="F227" s="20">
        <f>IF(A227="","",ROUND(C227*$D$5/12,2))</f>
        <v/>
      </c>
      <c r="G227" s="20">
        <f>IF(A227="","",MAX(0,ROUND(C227-E227,2)))</f>
        <v/>
      </c>
    </row>
    <row r="228">
      <c r="A228" s="18">
        <f>IF(ROWS($A$13:A228)&gt;$G$5,"",ROWS($A$13:A228))</f>
        <v/>
      </c>
      <c r="B228" s="19">
        <f>IF(A228="","",EDATE($D$7,A228-1))</f>
        <v/>
      </c>
      <c r="C228" s="20">
        <f>IF(A228="","",G227)</f>
        <v/>
      </c>
      <c r="D228" s="20">
        <f>IF(A228="","",IF(A228=$G$5,C228+F228,MIN($G$4,C228+F228)))</f>
        <v/>
      </c>
      <c r="E228" s="20">
        <f>IF(A228="","",D228-F228)</f>
        <v/>
      </c>
      <c r="F228" s="20">
        <f>IF(A228="","",ROUND(C228*$D$5/12,2))</f>
        <v/>
      </c>
      <c r="G228" s="20">
        <f>IF(A228="","",MAX(0,ROUND(C228-E228,2)))</f>
        <v/>
      </c>
    </row>
    <row r="229">
      <c r="A229" s="18">
        <f>IF(ROWS($A$13:A229)&gt;$G$5,"",ROWS($A$13:A229))</f>
        <v/>
      </c>
      <c r="B229" s="19">
        <f>IF(A229="","",EDATE($D$7,A229-1))</f>
        <v/>
      </c>
      <c r="C229" s="20">
        <f>IF(A229="","",G228)</f>
        <v/>
      </c>
      <c r="D229" s="20">
        <f>IF(A229="","",IF(A229=$G$5,C229+F229,MIN($G$4,C229+F229)))</f>
        <v/>
      </c>
      <c r="E229" s="20">
        <f>IF(A229="","",D229-F229)</f>
        <v/>
      </c>
      <c r="F229" s="20">
        <f>IF(A229="","",ROUND(C229*$D$5/12,2))</f>
        <v/>
      </c>
      <c r="G229" s="20">
        <f>IF(A229="","",MAX(0,ROUND(C229-E229,2)))</f>
        <v/>
      </c>
    </row>
    <row r="230">
      <c r="A230" s="18">
        <f>IF(ROWS($A$13:A230)&gt;$G$5,"",ROWS($A$13:A230))</f>
        <v/>
      </c>
      <c r="B230" s="19">
        <f>IF(A230="","",EDATE($D$7,A230-1))</f>
        <v/>
      </c>
      <c r="C230" s="20">
        <f>IF(A230="","",G229)</f>
        <v/>
      </c>
      <c r="D230" s="20">
        <f>IF(A230="","",IF(A230=$G$5,C230+F230,MIN($G$4,C230+F230)))</f>
        <v/>
      </c>
      <c r="E230" s="20">
        <f>IF(A230="","",D230-F230)</f>
        <v/>
      </c>
      <c r="F230" s="20">
        <f>IF(A230="","",ROUND(C230*$D$5/12,2))</f>
        <v/>
      </c>
      <c r="G230" s="20">
        <f>IF(A230="","",MAX(0,ROUND(C230-E230,2)))</f>
        <v/>
      </c>
    </row>
    <row r="231">
      <c r="A231" s="18">
        <f>IF(ROWS($A$13:A231)&gt;$G$5,"",ROWS($A$13:A231))</f>
        <v/>
      </c>
      <c r="B231" s="19">
        <f>IF(A231="","",EDATE($D$7,A231-1))</f>
        <v/>
      </c>
      <c r="C231" s="20">
        <f>IF(A231="","",G230)</f>
        <v/>
      </c>
      <c r="D231" s="20">
        <f>IF(A231="","",IF(A231=$G$5,C231+F231,MIN($G$4,C231+F231)))</f>
        <v/>
      </c>
      <c r="E231" s="20">
        <f>IF(A231="","",D231-F231)</f>
        <v/>
      </c>
      <c r="F231" s="20">
        <f>IF(A231="","",ROUND(C231*$D$5/12,2))</f>
        <v/>
      </c>
      <c r="G231" s="20">
        <f>IF(A231="","",MAX(0,ROUND(C231-E231,2)))</f>
        <v/>
      </c>
    </row>
    <row r="232">
      <c r="A232" s="18">
        <f>IF(ROWS($A$13:A232)&gt;$G$5,"",ROWS($A$13:A232))</f>
        <v/>
      </c>
      <c r="B232" s="19">
        <f>IF(A232="","",EDATE($D$7,A232-1))</f>
        <v/>
      </c>
      <c r="C232" s="20">
        <f>IF(A232="","",G231)</f>
        <v/>
      </c>
      <c r="D232" s="20">
        <f>IF(A232="","",IF(A232=$G$5,C232+F232,MIN($G$4,C232+F232)))</f>
        <v/>
      </c>
      <c r="E232" s="20">
        <f>IF(A232="","",D232-F232)</f>
        <v/>
      </c>
      <c r="F232" s="20">
        <f>IF(A232="","",ROUND(C232*$D$5/12,2))</f>
        <v/>
      </c>
      <c r="G232" s="20">
        <f>IF(A232="","",MAX(0,ROUND(C232-E232,2)))</f>
        <v/>
      </c>
    </row>
    <row r="233">
      <c r="A233" s="18">
        <f>IF(ROWS($A$13:A233)&gt;$G$5,"",ROWS($A$13:A233))</f>
        <v/>
      </c>
      <c r="B233" s="19">
        <f>IF(A233="","",EDATE($D$7,A233-1))</f>
        <v/>
      </c>
      <c r="C233" s="20">
        <f>IF(A233="","",G232)</f>
        <v/>
      </c>
      <c r="D233" s="20">
        <f>IF(A233="","",IF(A233=$G$5,C233+F233,MIN($G$4,C233+F233)))</f>
        <v/>
      </c>
      <c r="E233" s="20">
        <f>IF(A233="","",D233-F233)</f>
        <v/>
      </c>
      <c r="F233" s="20">
        <f>IF(A233="","",ROUND(C233*$D$5/12,2))</f>
        <v/>
      </c>
      <c r="G233" s="20">
        <f>IF(A233="","",MAX(0,ROUND(C233-E233,2)))</f>
        <v/>
      </c>
    </row>
    <row r="234">
      <c r="A234" s="18">
        <f>IF(ROWS($A$13:A234)&gt;$G$5,"",ROWS($A$13:A234))</f>
        <v/>
      </c>
      <c r="B234" s="19">
        <f>IF(A234="","",EDATE($D$7,A234-1))</f>
        <v/>
      </c>
      <c r="C234" s="20">
        <f>IF(A234="","",G233)</f>
        <v/>
      </c>
      <c r="D234" s="20">
        <f>IF(A234="","",IF(A234=$G$5,C234+F234,MIN($G$4,C234+F234)))</f>
        <v/>
      </c>
      <c r="E234" s="20">
        <f>IF(A234="","",D234-F234)</f>
        <v/>
      </c>
      <c r="F234" s="20">
        <f>IF(A234="","",ROUND(C234*$D$5/12,2))</f>
        <v/>
      </c>
      <c r="G234" s="20">
        <f>IF(A234="","",MAX(0,ROUND(C234-E234,2)))</f>
        <v/>
      </c>
    </row>
    <row r="235">
      <c r="A235" s="18">
        <f>IF(ROWS($A$13:A235)&gt;$G$5,"",ROWS($A$13:A235))</f>
        <v/>
      </c>
      <c r="B235" s="19">
        <f>IF(A235="","",EDATE($D$7,A235-1))</f>
        <v/>
      </c>
      <c r="C235" s="20">
        <f>IF(A235="","",G234)</f>
        <v/>
      </c>
      <c r="D235" s="20">
        <f>IF(A235="","",IF(A235=$G$5,C235+F235,MIN($G$4,C235+F235)))</f>
        <v/>
      </c>
      <c r="E235" s="20">
        <f>IF(A235="","",D235-F235)</f>
        <v/>
      </c>
      <c r="F235" s="20">
        <f>IF(A235="","",ROUND(C235*$D$5/12,2))</f>
        <v/>
      </c>
      <c r="G235" s="20">
        <f>IF(A235="","",MAX(0,ROUND(C235-E235,2)))</f>
        <v/>
      </c>
    </row>
    <row r="236">
      <c r="A236" s="18">
        <f>IF(ROWS($A$13:A236)&gt;$G$5,"",ROWS($A$13:A236))</f>
        <v/>
      </c>
      <c r="B236" s="19">
        <f>IF(A236="","",EDATE($D$7,A236-1))</f>
        <v/>
      </c>
      <c r="C236" s="20">
        <f>IF(A236="","",G235)</f>
        <v/>
      </c>
      <c r="D236" s="20">
        <f>IF(A236="","",IF(A236=$G$5,C236+F236,MIN($G$4,C236+F236)))</f>
        <v/>
      </c>
      <c r="E236" s="20">
        <f>IF(A236="","",D236-F236)</f>
        <v/>
      </c>
      <c r="F236" s="20">
        <f>IF(A236="","",ROUND(C236*$D$5/12,2))</f>
        <v/>
      </c>
      <c r="G236" s="20">
        <f>IF(A236="","",MAX(0,ROUND(C236-E236,2)))</f>
        <v/>
      </c>
    </row>
    <row r="237">
      <c r="A237" s="18">
        <f>IF(ROWS($A$13:A237)&gt;$G$5,"",ROWS($A$13:A237))</f>
        <v/>
      </c>
      <c r="B237" s="19">
        <f>IF(A237="","",EDATE($D$7,A237-1))</f>
        <v/>
      </c>
      <c r="C237" s="20">
        <f>IF(A237="","",G236)</f>
        <v/>
      </c>
      <c r="D237" s="20">
        <f>IF(A237="","",IF(A237=$G$5,C237+F237,MIN($G$4,C237+F237)))</f>
        <v/>
      </c>
      <c r="E237" s="20">
        <f>IF(A237="","",D237-F237)</f>
        <v/>
      </c>
      <c r="F237" s="20">
        <f>IF(A237="","",ROUND(C237*$D$5/12,2))</f>
        <v/>
      </c>
      <c r="G237" s="20">
        <f>IF(A237="","",MAX(0,ROUND(C237-E237,2)))</f>
        <v/>
      </c>
    </row>
    <row r="238">
      <c r="A238" s="18">
        <f>IF(ROWS($A$13:A238)&gt;$G$5,"",ROWS($A$13:A238))</f>
        <v/>
      </c>
      <c r="B238" s="19">
        <f>IF(A238="","",EDATE($D$7,A238-1))</f>
        <v/>
      </c>
      <c r="C238" s="20">
        <f>IF(A238="","",G237)</f>
        <v/>
      </c>
      <c r="D238" s="20">
        <f>IF(A238="","",IF(A238=$G$5,C238+F238,MIN($G$4,C238+F238)))</f>
        <v/>
      </c>
      <c r="E238" s="20">
        <f>IF(A238="","",D238-F238)</f>
        <v/>
      </c>
      <c r="F238" s="20">
        <f>IF(A238="","",ROUND(C238*$D$5/12,2))</f>
        <v/>
      </c>
      <c r="G238" s="20">
        <f>IF(A238="","",MAX(0,ROUND(C238-E238,2)))</f>
        <v/>
      </c>
    </row>
    <row r="239">
      <c r="A239" s="18">
        <f>IF(ROWS($A$13:A239)&gt;$G$5,"",ROWS($A$13:A239))</f>
        <v/>
      </c>
      <c r="B239" s="19">
        <f>IF(A239="","",EDATE($D$7,A239-1))</f>
        <v/>
      </c>
      <c r="C239" s="20">
        <f>IF(A239="","",G238)</f>
        <v/>
      </c>
      <c r="D239" s="20">
        <f>IF(A239="","",IF(A239=$G$5,C239+F239,MIN($G$4,C239+F239)))</f>
        <v/>
      </c>
      <c r="E239" s="20">
        <f>IF(A239="","",D239-F239)</f>
        <v/>
      </c>
      <c r="F239" s="20">
        <f>IF(A239="","",ROUND(C239*$D$5/12,2))</f>
        <v/>
      </c>
      <c r="G239" s="20">
        <f>IF(A239="","",MAX(0,ROUND(C239-E239,2)))</f>
        <v/>
      </c>
    </row>
    <row r="240">
      <c r="A240" s="18">
        <f>IF(ROWS($A$13:A240)&gt;$G$5,"",ROWS($A$13:A240))</f>
        <v/>
      </c>
      <c r="B240" s="19">
        <f>IF(A240="","",EDATE($D$7,A240-1))</f>
        <v/>
      </c>
      <c r="C240" s="20">
        <f>IF(A240="","",G239)</f>
        <v/>
      </c>
      <c r="D240" s="20">
        <f>IF(A240="","",IF(A240=$G$5,C240+F240,MIN($G$4,C240+F240)))</f>
        <v/>
      </c>
      <c r="E240" s="20">
        <f>IF(A240="","",D240-F240)</f>
        <v/>
      </c>
      <c r="F240" s="20">
        <f>IF(A240="","",ROUND(C240*$D$5/12,2))</f>
        <v/>
      </c>
      <c r="G240" s="20">
        <f>IF(A240="","",MAX(0,ROUND(C240-E240,2)))</f>
        <v/>
      </c>
    </row>
    <row r="241">
      <c r="A241" s="18">
        <f>IF(ROWS($A$13:A241)&gt;$G$5,"",ROWS($A$13:A241))</f>
        <v/>
      </c>
      <c r="B241" s="19">
        <f>IF(A241="","",EDATE($D$7,A241-1))</f>
        <v/>
      </c>
      <c r="C241" s="20">
        <f>IF(A241="","",G240)</f>
        <v/>
      </c>
      <c r="D241" s="20">
        <f>IF(A241="","",IF(A241=$G$5,C241+F241,MIN($G$4,C241+F241)))</f>
        <v/>
      </c>
      <c r="E241" s="20">
        <f>IF(A241="","",D241-F241)</f>
        <v/>
      </c>
      <c r="F241" s="20">
        <f>IF(A241="","",ROUND(C241*$D$5/12,2))</f>
        <v/>
      </c>
      <c r="G241" s="20">
        <f>IF(A241="","",MAX(0,ROUND(C241-E241,2)))</f>
        <v/>
      </c>
    </row>
    <row r="242">
      <c r="A242" s="18">
        <f>IF(ROWS($A$13:A242)&gt;$G$5,"",ROWS($A$13:A242))</f>
        <v/>
      </c>
      <c r="B242" s="19">
        <f>IF(A242="","",EDATE($D$7,A242-1))</f>
        <v/>
      </c>
      <c r="C242" s="20">
        <f>IF(A242="","",G241)</f>
        <v/>
      </c>
      <c r="D242" s="20">
        <f>IF(A242="","",IF(A242=$G$5,C242+F242,MIN($G$4,C242+F242)))</f>
        <v/>
      </c>
      <c r="E242" s="20">
        <f>IF(A242="","",D242-F242)</f>
        <v/>
      </c>
      <c r="F242" s="20">
        <f>IF(A242="","",ROUND(C242*$D$5/12,2))</f>
        <v/>
      </c>
      <c r="G242" s="20">
        <f>IF(A242="","",MAX(0,ROUND(C242-E242,2)))</f>
        <v/>
      </c>
    </row>
    <row r="243">
      <c r="A243" s="18">
        <f>IF(ROWS($A$13:A243)&gt;$G$5,"",ROWS($A$13:A243))</f>
        <v/>
      </c>
      <c r="B243" s="19">
        <f>IF(A243="","",EDATE($D$7,A243-1))</f>
        <v/>
      </c>
      <c r="C243" s="20">
        <f>IF(A243="","",G242)</f>
        <v/>
      </c>
      <c r="D243" s="20">
        <f>IF(A243="","",IF(A243=$G$5,C243+F243,MIN($G$4,C243+F243)))</f>
        <v/>
      </c>
      <c r="E243" s="20">
        <f>IF(A243="","",D243-F243)</f>
        <v/>
      </c>
      <c r="F243" s="20">
        <f>IF(A243="","",ROUND(C243*$D$5/12,2))</f>
        <v/>
      </c>
      <c r="G243" s="20">
        <f>IF(A243="","",MAX(0,ROUND(C243-E243,2)))</f>
        <v/>
      </c>
    </row>
    <row r="244">
      <c r="A244" s="18">
        <f>IF(ROWS($A$13:A244)&gt;$G$5,"",ROWS($A$13:A244))</f>
        <v/>
      </c>
      <c r="B244" s="19">
        <f>IF(A244="","",EDATE($D$7,A244-1))</f>
        <v/>
      </c>
      <c r="C244" s="20">
        <f>IF(A244="","",G243)</f>
        <v/>
      </c>
      <c r="D244" s="20">
        <f>IF(A244="","",IF(A244=$G$5,C244+F244,MIN($G$4,C244+F244)))</f>
        <v/>
      </c>
      <c r="E244" s="20">
        <f>IF(A244="","",D244-F244)</f>
        <v/>
      </c>
      <c r="F244" s="20">
        <f>IF(A244="","",ROUND(C244*$D$5/12,2))</f>
        <v/>
      </c>
      <c r="G244" s="20">
        <f>IF(A244="","",MAX(0,ROUND(C244-E244,2)))</f>
        <v/>
      </c>
    </row>
    <row r="245">
      <c r="A245" s="18">
        <f>IF(ROWS($A$13:A245)&gt;$G$5,"",ROWS($A$13:A245))</f>
        <v/>
      </c>
      <c r="B245" s="19">
        <f>IF(A245="","",EDATE($D$7,A245-1))</f>
        <v/>
      </c>
      <c r="C245" s="20">
        <f>IF(A245="","",G244)</f>
        <v/>
      </c>
      <c r="D245" s="20">
        <f>IF(A245="","",IF(A245=$G$5,C245+F245,MIN($G$4,C245+F245)))</f>
        <v/>
      </c>
      <c r="E245" s="20">
        <f>IF(A245="","",D245-F245)</f>
        <v/>
      </c>
      <c r="F245" s="20">
        <f>IF(A245="","",ROUND(C245*$D$5/12,2))</f>
        <v/>
      </c>
      <c r="G245" s="20">
        <f>IF(A245="","",MAX(0,ROUND(C245-E245,2)))</f>
        <v/>
      </c>
    </row>
    <row r="246">
      <c r="A246" s="18">
        <f>IF(ROWS($A$13:A246)&gt;$G$5,"",ROWS($A$13:A246))</f>
        <v/>
      </c>
      <c r="B246" s="19">
        <f>IF(A246="","",EDATE($D$7,A246-1))</f>
        <v/>
      </c>
      <c r="C246" s="20">
        <f>IF(A246="","",G245)</f>
        <v/>
      </c>
      <c r="D246" s="20">
        <f>IF(A246="","",IF(A246=$G$5,C246+F246,MIN($G$4,C246+F246)))</f>
        <v/>
      </c>
      <c r="E246" s="20">
        <f>IF(A246="","",D246-F246)</f>
        <v/>
      </c>
      <c r="F246" s="20">
        <f>IF(A246="","",ROUND(C246*$D$5/12,2))</f>
        <v/>
      </c>
      <c r="G246" s="20">
        <f>IF(A246="","",MAX(0,ROUND(C246-E246,2)))</f>
        <v/>
      </c>
    </row>
    <row r="247">
      <c r="A247" s="18">
        <f>IF(ROWS($A$13:A247)&gt;$G$5,"",ROWS($A$13:A247))</f>
        <v/>
      </c>
      <c r="B247" s="19">
        <f>IF(A247="","",EDATE($D$7,A247-1))</f>
        <v/>
      </c>
      <c r="C247" s="20">
        <f>IF(A247="","",G246)</f>
        <v/>
      </c>
      <c r="D247" s="20">
        <f>IF(A247="","",IF(A247=$G$5,C247+F247,MIN($G$4,C247+F247)))</f>
        <v/>
      </c>
      <c r="E247" s="20">
        <f>IF(A247="","",D247-F247)</f>
        <v/>
      </c>
      <c r="F247" s="20">
        <f>IF(A247="","",ROUND(C247*$D$5/12,2))</f>
        <v/>
      </c>
      <c r="G247" s="20">
        <f>IF(A247="","",MAX(0,ROUND(C247-E247,2)))</f>
        <v/>
      </c>
    </row>
    <row r="248">
      <c r="A248" s="18">
        <f>IF(ROWS($A$13:A248)&gt;$G$5,"",ROWS($A$13:A248))</f>
        <v/>
      </c>
      <c r="B248" s="19">
        <f>IF(A248="","",EDATE($D$7,A248-1))</f>
        <v/>
      </c>
      <c r="C248" s="20">
        <f>IF(A248="","",G247)</f>
        <v/>
      </c>
      <c r="D248" s="20">
        <f>IF(A248="","",IF(A248=$G$5,C248+F248,MIN($G$4,C248+F248)))</f>
        <v/>
      </c>
      <c r="E248" s="20">
        <f>IF(A248="","",D248-F248)</f>
        <v/>
      </c>
      <c r="F248" s="20">
        <f>IF(A248="","",ROUND(C248*$D$5/12,2))</f>
        <v/>
      </c>
      <c r="G248" s="20">
        <f>IF(A248="","",MAX(0,ROUND(C248-E248,2)))</f>
        <v/>
      </c>
    </row>
    <row r="249">
      <c r="A249" s="18">
        <f>IF(ROWS($A$13:A249)&gt;$G$5,"",ROWS($A$13:A249))</f>
        <v/>
      </c>
      <c r="B249" s="19">
        <f>IF(A249="","",EDATE($D$7,A249-1))</f>
        <v/>
      </c>
      <c r="C249" s="20">
        <f>IF(A249="","",G248)</f>
        <v/>
      </c>
      <c r="D249" s="20">
        <f>IF(A249="","",IF(A249=$G$5,C249+F249,MIN($G$4,C249+F249)))</f>
        <v/>
      </c>
      <c r="E249" s="20">
        <f>IF(A249="","",D249-F249)</f>
        <v/>
      </c>
      <c r="F249" s="20">
        <f>IF(A249="","",ROUND(C249*$D$5/12,2))</f>
        <v/>
      </c>
      <c r="G249" s="20">
        <f>IF(A249="","",MAX(0,ROUND(C249-E249,2)))</f>
        <v/>
      </c>
    </row>
    <row r="250">
      <c r="A250" s="18">
        <f>IF(ROWS($A$13:A250)&gt;$G$5,"",ROWS($A$13:A250))</f>
        <v/>
      </c>
      <c r="B250" s="19">
        <f>IF(A250="","",EDATE($D$7,A250-1))</f>
        <v/>
      </c>
      <c r="C250" s="20">
        <f>IF(A250="","",G249)</f>
        <v/>
      </c>
      <c r="D250" s="20">
        <f>IF(A250="","",IF(A250=$G$5,C250+F250,MIN($G$4,C250+F250)))</f>
        <v/>
      </c>
      <c r="E250" s="20">
        <f>IF(A250="","",D250-F250)</f>
        <v/>
      </c>
      <c r="F250" s="20">
        <f>IF(A250="","",ROUND(C250*$D$5/12,2))</f>
        <v/>
      </c>
      <c r="G250" s="20">
        <f>IF(A250="","",MAX(0,ROUND(C250-E250,2)))</f>
        <v/>
      </c>
    </row>
    <row r="251">
      <c r="A251" s="18">
        <f>IF(ROWS($A$13:A251)&gt;$G$5,"",ROWS($A$13:A251))</f>
        <v/>
      </c>
      <c r="B251" s="19">
        <f>IF(A251="","",EDATE($D$7,A251-1))</f>
        <v/>
      </c>
      <c r="C251" s="20">
        <f>IF(A251="","",G250)</f>
        <v/>
      </c>
      <c r="D251" s="20">
        <f>IF(A251="","",IF(A251=$G$5,C251+F251,MIN($G$4,C251+F251)))</f>
        <v/>
      </c>
      <c r="E251" s="20">
        <f>IF(A251="","",D251-F251)</f>
        <v/>
      </c>
      <c r="F251" s="20">
        <f>IF(A251="","",ROUND(C251*$D$5/12,2))</f>
        <v/>
      </c>
      <c r="G251" s="20">
        <f>IF(A251="","",MAX(0,ROUND(C251-E251,2)))</f>
        <v/>
      </c>
    </row>
    <row r="252">
      <c r="A252" s="18">
        <f>IF(ROWS($A$13:A252)&gt;$G$5,"",ROWS($A$13:A252))</f>
        <v/>
      </c>
      <c r="B252" s="19">
        <f>IF(A252="","",EDATE($D$7,A252-1))</f>
        <v/>
      </c>
      <c r="C252" s="20">
        <f>IF(A252="","",G251)</f>
        <v/>
      </c>
      <c r="D252" s="20">
        <f>IF(A252="","",IF(A252=$G$5,C252+F252,MIN($G$4,C252+F252)))</f>
        <v/>
      </c>
      <c r="E252" s="20">
        <f>IF(A252="","",D252-F252)</f>
        <v/>
      </c>
      <c r="F252" s="20">
        <f>IF(A252="","",ROUND(C252*$D$5/12,2))</f>
        <v/>
      </c>
      <c r="G252" s="20">
        <f>IF(A252="","",MAX(0,ROUND(C252-E252,2)))</f>
        <v/>
      </c>
    </row>
    <row r="253">
      <c r="A253" s="18">
        <f>IF(ROWS($A$13:A253)&gt;$G$5,"",ROWS($A$13:A253))</f>
        <v/>
      </c>
      <c r="B253" s="19">
        <f>IF(A253="","",EDATE($D$7,A253-1))</f>
        <v/>
      </c>
      <c r="C253" s="20">
        <f>IF(A253="","",G252)</f>
        <v/>
      </c>
      <c r="D253" s="20">
        <f>IF(A253="","",IF(A253=$G$5,C253+F253,MIN($G$4,C253+F253)))</f>
        <v/>
      </c>
      <c r="E253" s="20">
        <f>IF(A253="","",D253-F253)</f>
        <v/>
      </c>
      <c r="F253" s="20">
        <f>IF(A253="","",ROUND(C253*$D$5/12,2))</f>
        <v/>
      </c>
      <c r="G253" s="20">
        <f>IF(A253="","",MAX(0,ROUND(C253-E253,2)))</f>
        <v/>
      </c>
    </row>
    <row r="254">
      <c r="A254" s="18">
        <f>IF(ROWS($A$13:A254)&gt;$G$5,"",ROWS($A$13:A254))</f>
        <v/>
      </c>
      <c r="B254" s="19">
        <f>IF(A254="","",EDATE($D$7,A254-1))</f>
        <v/>
      </c>
      <c r="C254" s="20">
        <f>IF(A254="","",G253)</f>
        <v/>
      </c>
      <c r="D254" s="20">
        <f>IF(A254="","",IF(A254=$G$5,C254+F254,MIN($G$4,C254+F254)))</f>
        <v/>
      </c>
      <c r="E254" s="20">
        <f>IF(A254="","",D254-F254)</f>
        <v/>
      </c>
      <c r="F254" s="20">
        <f>IF(A254="","",ROUND(C254*$D$5/12,2))</f>
        <v/>
      </c>
      <c r="G254" s="20">
        <f>IF(A254="","",MAX(0,ROUND(C254-E254,2)))</f>
        <v/>
      </c>
    </row>
    <row r="255">
      <c r="A255" s="18">
        <f>IF(ROWS($A$13:A255)&gt;$G$5,"",ROWS($A$13:A255))</f>
        <v/>
      </c>
      <c r="B255" s="19">
        <f>IF(A255="","",EDATE($D$7,A255-1))</f>
        <v/>
      </c>
      <c r="C255" s="20">
        <f>IF(A255="","",G254)</f>
        <v/>
      </c>
      <c r="D255" s="20">
        <f>IF(A255="","",IF(A255=$G$5,C255+F255,MIN($G$4,C255+F255)))</f>
        <v/>
      </c>
      <c r="E255" s="20">
        <f>IF(A255="","",D255-F255)</f>
        <v/>
      </c>
      <c r="F255" s="20">
        <f>IF(A255="","",ROUND(C255*$D$5/12,2))</f>
        <v/>
      </c>
      <c r="G255" s="20">
        <f>IF(A255="","",MAX(0,ROUND(C255-E255,2)))</f>
        <v/>
      </c>
    </row>
    <row r="256">
      <c r="A256" s="18">
        <f>IF(ROWS($A$13:A256)&gt;$G$5,"",ROWS($A$13:A256))</f>
        <v/>
      </c>
      <c r="B256" s="19">
        <f>IF(A256="","",EDATE($D$7,A256-1))</f>
        <v/>
      </c>
      <c r="C256" s="20">
        <f>IF(A256="","",G255)</f>
        <v/>
      </c>
      <c r="D256" s="20">
        <f>IF(A256="","",IF(A256=$G$5,C256+F256,MIN($G$4,C256+F256)))</f>
        <v/>
      </c>
      <c r="E256" s="20">
        <f>IF(A256="","",D256-F256)</f>
        <v/>
      </c>
      <c r="F256" s="20">
        <f>IF(A256="","",ROUND(C256*$D$5/12,2))</f>
        <v/>
      </c>
      <c r="G256" s="20">
        <f>IF(A256="","",MAX(0,ROUND(C256-E256,2)))</f>
        <v/>
      </c>
    </row>
    <row r="257">
      <c r="A257" s="18">
        <f>IF(ROWS($A$13:A257)&gt;$G$5,"",ROWS($A$13:A257))</f>
        <v/>
      </c>
      <c r="B257" s="19">
        <f>IF(A257="","",EDATE($D$7,A257-1))</f>
        <v/>
      </c>
      <c r="C257" s="20">
        <f>IF(A257="","",G256)</f>
        <v/>
      </c>
      <c r="D257" s="20">
        <f>IF(A257="","",IF(A257=$G$5,C257+F257,MIN($G$4,C257+F257)))</f>
        <v/>
      </c>
      <c r="E257" s="20">
        <f>IF(A257="","",D257-F257)</f>
        <v/>
      </c>
      <c r="F257" s="20">
        <f>IF(A257="","",ROUND(C257*$D$5/12,2))</f>
        <v/>
      </c>
      <c r="G257" s="20">
        <f>IF(A257="","",MAX(0,ROUND(C257-E257,2)))</f>
        <v/>
      </c>
    </row>
    <row r="258">
      <c r="A258" s="18">
        <f>IF(ROWS($A$13:A258)&gt;$G$5,"",ROWS($A$13:A258))</f>
        <v/>
      </c>
      <c r="B258" s="19">
        <f>IF(A258="","",EDATE($D$7,A258-1))</f>
        <v/>
      </c>
      <c r="C258" s="20">
        <f>IF(A258="","",G257)</f>
        <v/>
      </c>
      <c r="D258" s="20">
        <f>IF(A258="","",IF(A258=$G$5,C258+F258,MIN($G$4,C258+F258)))</f>
        <v/>
      </c>
      <c r="E258" s="20">
        <f>IF(A258="","",D258-F258)</f>
        <v/>
      </c>
      <c r="F258" s="20">
        <f>IF(A258="","",ROUND(C258*$D$5/12,2))</f>
        <v/>
      </c>
      <c r="G258" s="20">
        <f>IF(A258="","",MAX(0,ROUND(C258-E258,2)))</f>
        <v/>
      </c>
    </row>
    <row r="259">
      <c r="A259" s="18">
        <f>IF(ROWS($A$13:A259)&gt;$G$5,"",ROWS($A$13:A259))</f>
        <v/>
      </c>
      <c r="B259" s="19">
        <f>IF(A259="","",EDATE($D$7,A259-1))</f>
        <v/>
      </c>
      <c r="C259" s="20">
        <f>IF(A259="","",G258)</f>
        <v/>
      </c>
      <c r="D259" s="20">
        <f>IF(A259="","",IF(A259=$G$5,C259+F259,MIN($G$4,C259+F259)))</f>
        <v/>
      </c>
      <c r="E259" s="20">
        <f>IF(A259="","",D259-F259)</f>
        <v/>
      </c>
      <c r="F259" s="20">
        <f>IF(A259="","",ROUND(C259*$D$5/12,2))</f>
        <v/>
      </c>
      <c r="G259" s="20">
        <f>IF(A259="","",MAX(0,ROUND(C259-E259,2)))</f>
        <v/>
      </c>
    </row>
    <row r="260">
      <c r="A260" s="18">
        <f>IF(ROWS($A$13:A260)&gt;$G$5,"",ROWS($A$13:A260))</f>
        <v/>
      </c>
      <c r="B260" s="19">
        <f>IF(A260="","",EDATE($D$7,A260-1))</f>
        <v/>
      </c>
      <c r="C260" s="20">
        <f>IF(A260="","",G259)</f>
        <v/>
      </c>
      <c r="D260" s="20">
        <f>IF(A260="","",IF(A260=$G$5,C260+F260,MIN($G$4,C260+F260)))</f>
        <v/>
      </c>
      <c r="E260" s="20">
        <f>IF(A260="","",D260-F260)</f>
        <v/>
      </c>
      <c r="F260" s="20">
        <f>IF(A260="","",ROUND(C260*$D$5/12,2))</f>
        <v/>
      </c>
      <c r="G260" s="20">
        <f>IF(A260="","",MAX(0,ROUND(C260-E260,2)))</f>
        <v/>
      </c>
    </row>
    <row r="261">
      <c r="A261" s="18">
        <f>IF(ROWS($A$13:A261)&gt;$G$5,"",ROWS($A$13:A261))</f>
        <v/>
      </c>
      <c r="B261" s="19">
        <f>IF(A261="","",EDATE($D$7,A261-1))</f>
        <v/>
      </c>
      <c r="C261" s="20">
        <f>IF(A261="","",G260)</f>
        <v/>
      </c>
      <c r="D261" s="20">
        <f>IF(A261="","",IF(A261=$G$5,C261+F261,MIN($G$4,C261+F261)))</f>
        <v/>
      </c>
      <c r="E261" s="20">
        <f>IF(A261="","",D261-F261)</f>
        <v/>
      </c>
      <c r="F261" s="20">
        <f>IF(A261="","",ROUND(C261*$D$5/12,2))</f>
        <v/>
      </c>
      <c r="G261" s="20">
        <f>IF(A261="","",MAX(0,ROUND(C261-E261,2)))</f>
        <v/>
      </c>
    </row>
    <row r="262">
      <c r="A262" s="18">
        <f>IF(ROWS($A$13:A262)&gt;$G$5,"",ROWS($A$13:A262))</f>
        <v/>
      </c>
      <c r="B262" s="19">
        <f>IF(A262="","",EDATE($D$7,A262-1))</f>
        <v/>
      </c>
      <c r="C262" s="20">
        <f>IF(A262="","",G261)</f>
        <v/>
      </c>
      <c r="D262" s="20">
        <f>IF(A262="","",IF(A262=$G$5,C262+F262,MIN($G$4,C262+F262)))</f>
        <v/>
      </c>
      <c r="E262" s="20">
        <f>IF(A262="","",D262-F262)</f>
        <v/>
      </c>
      <c r="F262" s="20">
        <f>IF(A262="","",ROUND(C262*$D$5/12,2))</f>
        <v/>
      </c>
      <c r="G262" s="20">
        <f>IF(A262="","",MAX(0,ROUND(C262-E262,2)))</f>
        <v/>
      </c>
    </row>
    <row r="263">
      <c r="A263" s="18">
        <f>IF(ROWS($A$13:A263)&gt;$G$5,"",ROWS($A$13:A263))</f>
        <v/>
      </c>
      <c r="B263" s="19">
        <f>IF(A263="","",EDATE($D$7,A263-1))</f>
        <v/>
      </c>
      <c r="C263" s="20">
        <f>IF(A263="","",G262)</f>
        <v/>
      </c>
      <c r="D263" s="20">
        <f>IF(A263="","",IF(A263=$G$5,C263+F263,MIN($G$4,C263+F263)))</f>
        <v/>
      </c>
      <c r="E263" s="20">
        <f>IF(A263="","",D263-F263)</f>
        <v/>
      </c>
      <c r="F263" s="20">
        <f>IF(A263="","",ROUND(C263*$D$5/12,2))</f>
        <v/>
      </c>
      <c r="G263" s="20">
        <f>IF(A263="","",MAX(0,ROUND(C263-E263,2)))</f>
        <v/>
      </c>
    </row>
    <row r="264">
      <c r="A264" s="18">
        <f>IF(ROWS($A$13:A264)&gt;$G$5,"",ROWS($A$13:A264))</f>
        <v/>
      </c>
      <c r="B264" s="19">
        <f>IF(A264="","",EDATE($D$7,A264-1))</f>
        <v/>
      </c>
      <c r="C264" s="20">
        <f>IF(A264="","",G263)</f>
        <v/>
      </c>
      <c r="D264" s="20">
        <f>IF(A264="","",IF(A264=$G$5,C264+F264,MIN($G$4,C264+F264)))</f>
        <v/>
      </c>
      <c r="E264" s="20">
        <f>IF(A264="","",D264-F264)</f>
        <v/>
      </c>
      <c r="F264" s="20">
        <f>IF(A264="","",ROUND(C264*$D$5/12,2))</f>
        <v/>
      </c>
      <c r="G264" s="20">
        <f>IF(A264="","",MAX(0,ROUND(C264-E264,2)))</f>
        <v/>
      </c>
    </row>
    <row r="265">
      <c r="A265" s="18">
        <f>IF(ROWS($A$13:A265)&gt;$G$5,"",ROWS($A$13:A265))</f>
        <v/>
      </c>
      <c r="B265" s="19">
        <f>IF(A265="","",EDATE($D$7,A265-1))</f>
        <v/>
      </c>
      <c r="C265" s="20">
        <f>IF(A265="","",G264)</f>
        <v/>
      </c>
      <c r="D265" s="20">
        <f>IF(A265="","",IF(A265=$G$5,C265+F265,MIN($G$4,C265+F265)))</f>
        <v/>
      </c>
      <c r="E265" s="20">
        <f>IF(A265="","",D265-F265)</f>
        <v/>
      </c>
      <c r="F265" s="20">
        <f>IF(A265="","",ROUND(C265*$D$5/12,2))</f>
        <v/>
      </c>
      <c r="G265" s="20">
        <f>IF(A265="","",MAX(0,ROUND(C265-E265,2)))</f>
        <v/>
      </c>
    </row>
    <row r="266">
      <c r="A266" s="18">
        <f>IF(ROWS($A$13:A266)&gt;$G$5,"",ROWS($A$13:A266))</f>
        <v/>
      </c>
      <c r="B266" s="19">
        <f>IF(A266="","",EDATE($D$7,A266-1))</f>
        <v/>
      </c>
      <c r="C266" s="20">
        <f>IF(A266="","",G265)</f>
        <v/>
      </c>
      <c r="D266" s="20">
        <f>IF(A266="","",IF(A266=$G$5,C266+F266,MIN($G$4,C266+F266)))</f>
        <v/>
      </c>
      <c r="E266" s="20">
        <f>IF(A266="","",D266-F266)</f>
        <v/>
      </c>
      <c r="F266" s="20">
        <f>IF(A266="","",ROUND(C266*$D$5/12,2))</f>
        <v/>
      </c>
      <c r="G266" s="20">
        <f>IF(A266="","",MAX(0,ROUND(C266-E266,2)))</f>
        <v/>
      </c>
    </row>
    <row r="267">
      <c r="A267" s="18">
        <f>IF(ROWS($A$13:A267)&gt;$G$5,"",ROWS($A$13:A267))</f>
        <v/>
      </c>
      <c r="B267" s="19">
        <f>IF(A267="","",EDATE($D$7,A267-1))</f>
        <v/>
      </c>
      <c r="C267" s="20">
        <f>IF(A267="","",G266)</f>
        <v/>
      </c>
      <c r="D267" s="20">
        <f>IF(A267="","",IF(A267=$G$5,C267+F267,MIN($G$4,C267+F267)))</f>
        <v/>
      </c>
      <c r="E267" s="20">
        <f>IF(A267="","",D267-F267)</f>
        <v/>
      </c>
      <c r="F267" s="20">
        <f>IF(A267="","",ROUND(C267*$D$5/12,2))</f>
        <v/>
      </c>
      <c r="G267" s="20">
        <f>IF(A267="","",MAX(0,ROUND(C267-E267,2)))</f>
        <v/>
      </c>
    </row>
    <row r="268">
      <c r="A268" s="18">
        <f>IF(ROWS($A$13:A268)&gt;$G$5,"",ROWS($A$13:A268))</f>
        <v/>
      </c>
      <c r="B268" s="19">
        <f>IF(A268="","",EDATE($D$7,A268-1))</f>
        <v/>
      </c>
      <c r="C268" s="20">
        <f>IF(A268="","",G267)</f>
        <v/>
      </c>
      <c r="D268" s="20">
        <f>IF(A268="","",IF(A268=$G$5,C268+F268,MIN($G$4,C268+F268)))</f>
        <v/>
      </c>
      <c r="E268" s="20">
        <f>IF(A268="","",D268-F268)</f>
        <v/>
      </c>
      <c r="F268" s="20">
        <f>IF(A268="","",ROUND(C268*$D$5/12,2))</f>
        <v/>
      </c>
      <c r="G268" s="20">
        <f>IF(A268="","",MAX(0,ROUND(C268-E268,2)))</f>
        <v/>
      </c>
    </row>
    <row r="269">
      <c r="A269" s="18">
        <f>IF(ROWS($A$13:A269)&gt;$G$5,"",ROWS($A$13:A269))</f>
        <v/>
      </c>
      <c r="B269" s="19">
        <f>IF(A269="","",EDATE($D$7,A269-1))</f>
        <v/>
      </c>
      <c r="C269" s="20">
        <f>IF(A269="","",G268)</f>
        <v/>
      </c>
      <c r="D269" s="20">
        <f>IF(A269="","",IF(A269=$G$5,C269+F269,MIN($G$4,C269+F269)))</f>
        <v/>
      </c>
      <c r="E269" s="20">
        <f>IF(A269="","",D269-F269)</f>
        <v/>
      </c>
      <c r="F269" s="20">
        <f>IF(A269="","",ROUND(C269*$D$5/12,2))</f>
        <v/>
      </c>
      <c r="G269" s="20">
        <f>IF(A269="","",MAX(0,ROUND(C269-E269,2)))</f>
        <v/>
      </c>
    </row>
    <row r="270">
      <c r="A270" s="18">
        <f>IF(ROWS($A$13:A270)&gt;$G$5,"",ROWS($A$13:A270))</f>
        <v/>
      </c>
      <c r="B270" s="19">
        <f>IF(A270="","",EDATE($D$7,A270-1))</f>
        <v/>
      </c>
      <c r="C270" s="20">
        <f>IF(A270="","",G269)</f>
        <v/>
      </c>
      <c r="D270" s="20">
        <f>IF(A270="","",IF(A270=$G$5,C270+F270,MIN($G$4,C270+F270)))</f>
        <v/>
      </c>
      <c r="E270" s="20">
        <f>IF(A270="","",D270-F270)</f>
        <v/>
      </c>
      <c r="F270" s="20">
        <f>IF(A270="","",ROUND(C270*$D$5/12,2))</f>
        <v/>
      </c>
      <c r="G270" s="20">
        <f>IF(A270="","",MAX(0,ROUND(C270-E270,2)))</f>
        <v/>
      </c>
    </row>
    <row r="271">
      <c r="A271" s="18">
        <f>IF(ROWS($A$13:A271)&gt;$G$5,"",ROWS($A$13:A271))</f>
        <v/>
      </c>
      <c r="B271" s="19">
        <f>IF(A271="","",EDATE($D$7,A271-1))</f>
        <v/>
      </c>
      <c r="C271" s="20">
        <f>IF(A271="","",G270)</f>
        <v/>
      </c>
      <c r="D271" s="20">
        <f>IF(A271="","",IF(A271=$G$5,C271+F271,MIN($G$4,C271+F271)))</f>
        <v/>
      </c>
      <c r="E271" s="20">
        <f>IF(A271="","",D271-F271)</f>
        <v/>
      </c>
      <c r="F271" s="20">
        <f>IF(A271="","",ROUND(C271*$D$5/12,2))</f>
        <v/>
      </c>
      <c r="G271" s="20">
        <f>IF(A271="","",MAX(0,ROUND(C271-E271,2)))</f>
        <v/>
      </c>
    </row>
    <row r="272">
      <c r="A272" s="18">
        <f>IF(ROWS($A$13:A272)&gt;$G$5,"",ROWS($A$13:A272))</f>
        <v/>
      </c>
      <c r="B272" s="19">
        <f>IF(A272="","",EDATE($D$7,A272-1))</f>
        <v/>
      </c>
      <c r="C272" s="20">
        <f>IF(A272="","",G271)</f>
        <v/>
      </c>
      <c r="D272" s="20">
        <f>IF(A272="","",IF(A272=$G$5,C272+F272,MIN($G$4,C272+F272)))</f>
        <v/>
      </c>
      <c r="E272" s="20">
        <f>IF(A272="","",D272-F272)</f>
        <v/>
      </c>
      <c r="F272" s="20">
        <f>IF(A272="","",ROUND(C272*$D$5/12,2))</f>
        <v/>
      </c>
      <c r="G272" s="20">
        <f>IF(A272="","",MAX(0,ROUND(C272-E272,2)))</f>
        <v/>
      </c>
    </row>
    <row r="273">
      <c r="A273" s="18">
        <f>IF(ROWS($A$13:A273)&gt;$G$5,"",ROWS($A$13:A273))</f>
        <v/>
      </c>
      <c r="B273" s="19">
        <f>IF(A273="","",EDATE($D$7,A273-1))</f>
        <v/>
      </c>
      <c r="C273" s="20">
        <f>IF(A273="","",G272)</f>
        <v/>
      </c>
      <c r="D273" s="20">
        <f>IF(A273="","",IF(A273=$G$5,C273+F273,MIN($G$4,C273+F273)))</f>
        <v/>
      </c>
      <c r="E273" s="20">
        <f>IF(A273="","",D273-F273)</f>
        <v/>
      </c>
      <c r="F273" s="20">
        <f>IF(A273="","",ROUND(C273*$D$5/12,2))</f>
        <v/>
      </c>
      <c r="G273" s="20">
        <f>IF(A273="","",MAX(0,ROUND(C273-E273,2)))</f>
        <v/>
      </c>
    </row>
    <row r="274">
      <c r="A274" s="18">
        <f>IF(ROWS($A$13:A274)&gt;$G$5,"",ROWS($A$13:A274))</f>
        <v/>
      </c>
      <c r="B274" s="19">
        <f>IF(A274="","",EDATE($D$7,A274-1))</f>
        <v/>
      </c>
      <c r="C274" s="20">
        <f>IF(A274="","",G273)</f>
        <v/>
      </c>
      <c r="D274" s="20">
        <f>IF(A274="","",IF(A274=$G$5,C274+F274,MIN($G$4,C274+F274)))</f>
        <v/>
      </c>
      <c r="E274" s="20">
        <f>IF(A274="","",D274-F274)</f>
        <v/>
      </c>
      <c r="F274" s="20">
        <f>IF(A274="","",ROUND(C274*$D$5/12,2))</f>
        <v/>
      </c>
      <c r="G274" s="20">
        <f>IF(A274="","",MAX(0,ROUND(C274-E274,2)))</f>
        <v/>
      </c>
    </row>
    <row r="275">
      <c r="A275" s="18">
        <f>IF(ROWS($A$13:A275)&gt;$G$5,"",ROWS($A$13:A275))</f>
        <v/>
      </c>
      <c r="B275" s="19">
        <f>IF(A275="","",EDATE($D$7,A275-1))</f>
        <v/>
      </c>
      <c r="C275" s="20">
        <f>IF(A275="","",G274)</f>
        <v/>
      </c>
      <c r="D275" s="20">
        <f>IF(A275="","",IF(A275=$G$5,C275+F275,MIN($G$4,C275+F275)))</f>
        <v/>
      </c>
      <c r="E275" s="20">
        <f>IF(A275="","",D275-F275)</f>
        <v/>
      </c>
      <c r="F275" s="20">
        <f>IF(A275="","",ROUND(C275*$D$5/12,2))</f>
        <v/>
      </c>
      <c r="G275" s="20">
        <f>IF(A275="","",MAX(0,ROUND(C275-E275,2)))</f>
        <v/>
      </c>
    </row>
    <row r="276">
      <c r="A276" s="18">
        <f>IF(ROWS($A$13:A276)&gt;$G$5,"",ROWS($A$13:A276))</f>
        <v/>
      </c>
      <c r="B276" s="19">
        <f>IF(A276="","",EDATE($D$7,A276-1))</f>
        <v/>
      </c>
      <c r="C276" s="20">
        <f>IF(A276="","",G275)</f>
        <v/>
      </c>
      <c r="D276" s="20">
        <f>IF(A276="","",IF(A276=$G$5,C276+F276,MIN($G$4,C276+F276)))</f>
        <v/>
      </c>
      <c r="E276" s="20">
        <f>IF(A276="","",D276-F276)</f>
        <v/>
      </c>
      <c r="F276" s="20">
        <f>IF(A276="","",ROUND(C276*$D$5/12,2))</f>
        <v/>
      </c>
      <c r="G276" s="20">
        <f>IF(A276="","",MAX(0,ROUND(C276-E276,2)))</f>
        <v/>
      </c>
    </row>
    <row r="277">
      <c r="A277" s="18">
        <f>IF(ROWS($A$13:A277)&gt;$G$5,"",ROWS($A$13:A277))</f>
        <v/>
      </c>
      <c r="B277" s="19">
        <f>IF(A277="","",EDATE($D$7,A277-1))</f>
        <v/>
      </c>
      <c r="C277" s="20">
        <f>IF(A277="","",G276)</f>
        <v/>
      </c>
      <c r="D277" s="20">
        <f>IF(A277="","",IF(A277=$G$5,C277+F277,MIN($G$4,C277+F277)))</f>
        <v/>
      </c>
      <c r="E277" s="20">
        <f>IF(A277="","",D277-F277)</f>
        <v/>
      </c>
      <c r="F277" s="20">
        <f>IF(A277="","",ROUND(C277*$D$5/12,2))</f>
        <v/>
      </c>
      <c r="G277" s="20">
        <f>IF(A277="","",MAX(0,ROUND(C277-E277,2)))</f>
        <v/>
      </c>
    </row>
    <row r="278">
      <c r="A278" s="18">
        <f>IF(ROWS($A$13:A278)&gt;$G$5,"",ROWS($A$13:A278))</f>
        <v/>
      </c>
      <c r="B278" s="19">
        <f>IF(A278="","",EDATE($D$7,A278-1))</f>
        <v/>
      </c>
      <c r="C278" s="20">
        <f>IF(A278="","",G277)</f>
        <v/>
      </c>
      <c r="D278" s="20">
        <f>IF(A278="","",IF(A278=$G$5,C278+F278,MIN($G$4,C278+F278)))</f>
        <v/>
      </c>
      <c r="E278" s="20">
        <f>IF(A278="","",D278-F278)</f>
        <v/>
      </c>
      <c r="F278" s="20">
        <f>IF(A278="","",ROUND(C278*$D$5/12,2))</f>
        <v/>
      </c>
      <c r="G278" s="20">
        <f>IF(A278="","",MAX(0,ROUND(C278-E278,2)))</f>
        <v/>
      </c>
    </row>
    <row r="279">
      <c r="A279" s="18">
        <f>IF(ROWS($A$13:A279)&gt;$G$5,"",ROWS($A$13:A279))</f>
        <v/>
      </c>
      <c r="B279" s="19">
        <f>IF(A279="","",EDATE($D$7,A279-1))</f>
        <v/>
      </c>
      <c r="C279" s="20">
        <f>IF(A279="","",G278)</f>
        <v/>
      </c>
      <c r="D279" s="20">
        <f>IF(A279="","",IF(A279=$G$5,C279+F279,MIN($G$4,C279+F279)))</f>
        <v/>
      </c>
      <c r="E279" s="20">
        <f>IF(A279="","",D279-F279)</f>
        <v/>
      </c>
      <c r="F279" s="20">
        <f>IF(A279="","",ROUND(C279*$D$5/12,2))</f>
        <v/>
      </c>
      <c r="G279" s="20">
        <f>IF(A279="","",MAX(0,ROUND(C279-E279,2)))</f>
        <v/>
      </c>
    </row>
    <row r="280">
      <c r="A280" s="18">
        <f>IF(ROWS($A$13:A280)&gt;$G$5,"",ROWS($A$13:A280))</f>
        <v/>
      </c>
      <c r="B280" s="19">
        <f>IF(A280="","",EDATE($D$7,A280-1))</f>
        <v/>
      </c>
      <c r="C280" s="20">
        <f>IF(A280="","",G279)</f>
        <v/>
      </c>
      <c r="D280" s="20">
        <f>IF(A280="","",IF(A280=$G$5,C280+F280,MIN($G$4,C280+F280)))</f>
        <v/>
      </c>
      <c r="E280" s="20">
        <f>IF(A280="","",D280-F280)</f>
        <v/>
      </c>
      <c r="F280" s="20">
        <f>IF(A280="","",ROUND(C280*$D$5/12,2))</f>
        <v/>
      </c>
      <c r="G280" s="20">
        <f>IF(A280="","",MAX(0,ROUND(C280-E280,2)))</f>
        <v/>
      </c>
    </row>
    <row r="281">
      <c r="A281" s="18">
        <f>IF(ROWS($A$13:A281)&gt;$G$5,"",ROWS($A$13:A281))</f>
        <v/>
      </c>
      <c r="B281" s="19">
        <f>IF(A281="","",EDATE($D$7,A281-1))</f>
        <v/>
      </c>
      <c r="C281" s="20">
        <f>IF(A281="","",G280)</f>
        <v/>
      </c>
      <c r="D281" s="20">
        <f>IF(A281="","",IF(A281=$G$5,C281+F281,MIN($G$4,C281+F281)))</f>
        <v/>
      </c>
      <c r="E281" s="20">
        <f>IF(A281="","",D281-F281)</f>
        <v/>
      </c>
      <c r="F281" s="20">
        <f>IF(A281="","",ROUND(C281*$D$5/12,2))</f>
        <v/>
      </c>
      <c r="G281" s="20">
        <f>IF(A281="","",MAX(0,ROUND(C281-E281,2)))</f>
        <v/>
      </c>
    </row>
    <row r="282">
      <c r="A282" s="18">
        <f>IF(ROWS($A$13:A282)&gt;$G$5,"",ROWS($A$13:A282))</f>
        <v/>
      </c>
      <c r="B282" s="19">
        <f>IF(A282="","",EDATE($D$7,A282-1))</f>
        <v/>
      </c>
      <c r="C282" s="20">
        <f>IF(A282="","",G281)</f>
        <v/>
      </c>
      <c r="D282" s="20">
        <f>IF(A282="","",IF(A282=$G$5,C282+F282,MIN($G$4,C282+F282)))</f>
        <v/>
      </c>
      <c r="E282" s="20">
        <f>IF(A282="","",D282-F282)</f>
        <v/>
      </c>
      <c r="F282" s="20">
        <f>IF(A282="","",ROUND(C282*$D$5/12,2))</f>
        <v/>
      </c>
      <c r="G282" s="20">
        <f>IF(A282="","",MAX(0,ROUND(C282-E282,2)))</f>
        <v/>
      </c>
    </row>
    <row r="283">
      <c r="A283" s="18">
        <f>IF(ROWS($A$13:A283)&gt;$G$5,"",ROWS($A$13:A283))</f>
        <v/>
      </c>
      <c r="B283" s="19">
        <f>IF(A283="","",EDATE($D$7,A283-1))</f>
        <v/>
      </c>
      <c r="C283" s="20">
        <f>IF(A283="","",G282)</f>
        <v/>
      </c>
      <c r="D283" s="20">
        <f>IF(A283="","",IF(A283=$G$5,C283+F283,MIN($G$4,C283+F283)))</f>
        <v/>
      </c>
      <c r="E283" s="20">
        <f>IF(A283="","",D283-F283)</f>
        <v/>
      </c>
      <c r="F283" s="20">
        <f>IF(A283="","",ROUND(C283*$D$5/12,2))</f>
        <v/>
      </c>
      <c r="G283" s="20">
        <f>IF(A283="","",MAX(0,ROUND(C283-E283,2)))</f>
        <v/>
      </c>
    </row>
    <row r="284">
      <c r="A284" s="18">
        <f>IF(ROWS($A$13:A284)&gt;$G$5,"",ROWS($A$13:A284))</f>
        <v/>
      </c>
      <c r="B284" s="19">
        <f>IF(A284="","",EDATE($D$7,A284-1))</f>
        <v/>
      </c>
      <c r="C284" s="20">
        <f>IF(A284="","",G283)</f>
        <v/>
      </c>
      <c r="D284" s="20">
        <f>IF(A284="","",IF(A284=$G$5,C284+F284,MIN($G$4,C284+F284)))</f>
        <v/>
      </c>
      <c r="E284" s="20">
        <f>IF(A284="","",D284-F284)</f>
        <v/>
      </c>
      <c r="F284" s="20">
        <f>IF(A284="","",ROUND(C284*$D$5/12,2))</f>
        <v/>
      </c>
      <c r="G284" s="20">
        <f>IF(A284="","",MAX(0,ROUND(C284-E284,2)))</f>
        <v/>
      </c>
    </row>
    <row r="285">
      <c r="A285" s="18">
        <f>IF(ROWS($A$13:A285)&gt;$G$5,"",ROWS($A$13:A285))</f>
        <v/>
      </c>
      <c r="B285" s="19">
        <f>IF(A285="","",EDATE($D$7,A285-1))</f>
        <v/>
      </c>
      <c r="C285" s="20">
        <f>IF(A285="","",G284)</f>
        <v/>
      </c>
      <c r="D285" s="20">
        <f>IF(A285="","",IF(A285=$G$5,C285+F285,MIN($G$4,C285+F285)))</f>
        <v/>
      </c>
      <c r="E285" s="20">
        <f>IF(A285="","",D285-F285)</f>
        <v/>
      </c>
      <c r="F285" s="20">
        <f>IF(A285="","",ROUND(C285*$D$5/12,2))</f>
        <v/>
      </c>
      <c r="G285" s="20">
        <f>IF(A285="","",MAX(0,ROUND(C285-E285,2)))</f>
        <v/>
      </c>
    </row>
    <row r="286">
      <c r="A286" s="18">
        <f>IF(ROWS($A$13:A286)&gt;$G$5,"",ROWS($A$13:A286))</f>
        <v/>
      </c>
      <c r="B286" s="19">
        <f>IF(A286="","",EDATE($D$7,A286-1))</f>
        <v/>
      </c>
      <c r="C286" s="20">
        <f>IF(A286="","",G285)</f>
        <v/>
      </c>
      <c r="D286" s="20">
        <f>IF(A286="","",IF(A286=$G$5,C286+F286,MIN($G$4,C286+F286)))</f>
        <v/>
      </c>
      <c r="E286" s="20">
        <f>IF(A286="","",D286-F286)</f>
        <v/>
      </c>
      <c r="F286" s="20">
        <f>IF(A286="","",ROUND(C286*$D$5/12,2))</f>
        <v/>
      </c>
      <c r="G286" s="20">
        <f>IF(A286="","",MAX(0,ROUND(C286-E286,2)))</f>
        <v/>
      </c>
    </row>
    <row r="287">
      <c r="A287" s="18">
        <f>IF(ROWS($A$13:A287)&gt;$G$5,"",ROWS($A$13:A287))</f>
        <v/>
      </c>
      <c r="B287" s="19">
        <f>IF(A287="","",EDATE($D$7,A287-1))</f>
        <v/>
      </c>
      <c r="C287" s="20">
        <f>IF(A287="","",G286)</f>
        <v/>
      </c>
      <c r="D287" s="20">
        <f>IF(A287="","",IF(A287=$G$5,C287+F287,MIN($G$4,C287+F287)))</f>
        <v/>
      </c>
      <c r="E287" s="20">
        <f>IF(A287="","",D287-F287)</f>
        <v/>
      </c>
      <c r="F287" s="20">
        <f>IF(A287="","",ROUND(C287*$D$5/12,2))</f>
        <v/>
      </c>
      <c r="G287" s="20">
        <f>IF(A287="","",MAX(0,ROUND(C287-E287,2)))</f>
        <v/>
      </c>
    </row>
    <row r="288">
      <c r="A288" s="18">
        <f>IF(ROWS($A$13:A288)&gt;$G$5,"",ROWS($A$13:A288))</f>
        <v/>
      </c>
      <c r="B288" s="19">
        <f>IF(A288="","",EDATE($D$7,A288-1))</f>
        <v/>
      </c>
      <c r="C288" s="20">
        <f>IF(A288="","",G287)</f>
        <v/>
      </c>
      <c r="D288" s="20">
        <f>IF(A288="","",IF(A288=$G$5,C288+F288,MIN($G$4,C288+F288)))</f>
        <v/>
      </c>
      <c r="E288" s="20">
        <f>IF(A288="","",D288-F288)</f>
        <v/>
      </c>
      <c r="F288" s="20">
        <f>IF(A288="","",ROUND(C288*$D$5/12,2))</f>
        <v/>
      </c>
      <c r="G288" s="20">
        <f>IF(A288="","",MAX(0,ROUND(C288-E288,2)))</f>
        <v/>
      </c>
    </row>
    <row r="289">
      <c r="A289" s="18">
        <f>IF(ROWS($A$13:A289)&gt;$G$5,"",ROWS($A$13:A289))</f>
        <v/>
      </c>
      <c r="B289" s="19">
        <f>IF(A289="","",EDATE($D$7,A289-1))</f>
        <v/>
      </c>
      <c r="C289" s="20">
        <f>IF(A289="","",G288)</f>
        <v/>
      </c>
      <c r="D289" s="20">
        <f>IF(A289="","",IF(A289=$G$5,C289+F289,MIN($G$4,C289+F289)))</f>
        <v/>
      </c>
      <c r="E289" s="20">
        <f>IF(A289="","",D289-F289)</f>
        <v/>
      </c>
      <c r="F289" s="20">
        <f>IF(A289="","",ROUND(C289*$D$5/12,2))</f>
        <v/>
      </c>
      <c r="G289" s="20">
        <f>IF(A289="","",MAX(0,ROUND(C289-E289,2)))</f>
        <v/>
      </c>
    </row>
    <row r="290">
      <c r="A290" s="18">
        <f>IF(ROWS($A$13:A290)&gt;$G$5,"",ROWS($A$13:A290))</f>
        <v/>
      </c>
      <c r="B290" s="19">
        <f>IF(A290="","",EDATE($D$7,A290-1))</f>
        <v/>
      </c>
      <c r="C290" s="20">
        <f>IF(A290="","",G289)</f>
        <v/>
      </c>
      <c r="D290" s="20">
        <f>IF(A290="","",IF(A290=$G$5,C290+F290,MIN($G$4,C290+F290)))</f>
        <v/>
      </c>
      <c r="E290" s="20">
        <f>IF(A290="","",D290-F290)</f>
        <v/>
      </c>
      <c r="F290" s="20">
        <f>IF(A290="","",ROUND(C290*$D$5/12,2))</f>
        <v/>
      </c>
      <c r="G290" s="20">
        <f>IF(A290="","",MAX(0,ROUND(C290-E290,2)))</f>
        <v/>
      </c>
    </row>
    <row r="291">
      <c r="A291" s="18">
        <f>IF(ROWS($A$13:A291)&gt;$G$5,"",ROWS($A$13:A291))</f>
        <v/>
      </c>
      <c r="B291" s="19">
        <f>IF(A291="","",EDATE($D$7,A291-1))</f>
        <v/>
      </c>
      <c r="C291" s="20">
        <f>IF(A291="","",G290)</f>
        <v/>
      </c>
      <c r="D291" s="20">
        <f>IF(A291="","",IF(A291=$G$5,C291+F291,MIN($G$4,C291+F291)))</f>
        <v/>
      </c>
      <c r="E291" s="20">
        <f>IF(A291="","",D291-F291)</f>
        <v/>
      </c>
      <c r="F291" s="20">
        <f>IF(A291="","",ROUND(C291*$D$5/12,2))</f>
        <v/>
      </c>
      <c r="G291" s="20">
        <f>IF(A291="","",MAX(0,ROUND(C291-E291,2)))</f>
        <v/>
      </c>
    </row>
    <row r="292">
      <c r="A292" s="18">
        <f>IF(ROWS($A$13:A292)&gt;$G$5,"",ROWS($A$13:A292))</f>
        <v/>
      </c>
      <c r="B292" s="19">
        <f>IF(A292="","",EDATE($D$7,A292-1))</f>
        <v/>
      </c>
      <c r="C292" s="20">
        <f>IF(A292="","",G291)</f>
        <v/>
      </c>
      <c r="D292" s="20">
        <f>IF(A292="","",IF(A292=$G$5,C292+F292,MIN($G$4,C292+F292)))</f>
        <v/>
      </c>
      <c r="E292" s="20">
        <f>IF(A292="","",D292-F292)</f>
        <v/>
      </c>
      <c r="F292" s="20">
        <f>IF(A292="","",ROUND(C292*$D$5/12,2))</f>
        <v/>
      </c>
      <c r="G292" s="20">
        <f>IF(A292="","",MAX(0,ROUND(C292-E292,2)))</f>
        <v/>
      </c>
    </row>
    <row r="293">
      <c r="A293" s="18">
        <f>IF(ROWS($A$13:A293)&gt;$G$5,"",ROWS($A$13:A293))</f>
        <v/>
      </c>
      <c r="B293" s="19">
        <f>IF(A293="","",EDATE($D$7,A293-1))</f>
        <v/>
      </c>
      <c r="C293" s="20">
        <f>IF(A293="","",G292)</f>
        <v/>
      </c>
      <c r="D293" s="20">
        <f>IF(A293="","",IF(A293=$G$5,C293+F293,MIN($G$4,C293+F293)))</f>
        <v/>
      </c>
      <c r="E293" s="20">
        <f>IF(A293="","",D293-F293)</f>
        <v/>
      </c>
      <c r="F293" s="20">
        <f>IF(A293="","",ROUND(C293*$D$5/12,2))</f>
        <v/>
      </c>
      <c r="G293" s="20">
        <f>IF(A293="","",MAX(0,ROUND(C293-E293,2)))</f>
        <v/>
      </c>
    </row>
    <row r="294">
      <c r="A294" s="18">
        <f>IF(ROWS($A$13:A294)&gt;$G$5,"",ROWS($A$13:A294))</f>
        <v/>
      </c>
      <c r="B294" s="19">
        <f>IF(A294="","",EDATE($D$7,A294-1))</f>
        <v/>
      </c>
      <c r="C294" s="20">
        <f>IF(A294="","",G293)</f>
        <v/>
      </c>
      <c r="D294" s="20">
        <f>IF(A294="","",IF(A294=$G$5,C294+F294,MIN($G$4,C294+F294)))</f>
        <v/>
      </c>
      <c r="E294" s="20">
        <f>IF(A294="","",D294-F294)</f>
        <v/>
      </c>
      <c r="F294" s="20">
        <f>IF(A294="","",ROUND(C294*$D$5/12,2))</f>
        <v/>
      </c>
      <c r="G294" s="20">
        <f>IF(A294="","",MAX(0,ROUND(C294-E294,2)))</f>
        <v/>
      </c>
    </row>
    <row r="295">
      <c r="A295" s="18">
        <f>IF(ROWS($A$13:A295)&gt;$G$5,"",ROWS($A$13:A295))</f>
        <v/>
      </c>
      <c r="B295" s="19">
        <f>IF(A295="","",EDATE($D$7,A295-1))</f>
        <v/>
      </c>
      <c r="C295" s="20">
        <f>IF(A295="","",G294)</f>
        <v/>
      </c>
      <c r="D295" s="20">
        <f>IF(A295="","",IF(A295=$G$5,C295+F295,MIN($G$4,C295+F295)))</f>
        <v/>
      </c>
      <c r="E295" s="20">
        <f>IF(A295="","",D295-F295)</f>
        <v/>
      </c>
      <c r="F295" s="20">
        <f>IF(A295="","",ROUND(C295*$D$5/12,2))</f>
        <v/>
      </c>
      <c r="G295" s="20">
        <f>IF(A295="","",MAX(0,ROUND(C295-E295,2)))</f>
        <v/>
      </c>
    </row>
    <row r="296">
      <c r="A296" s="18">
        <f>IF(ROWS($A$13:A296)&gt;$G$5,"",ROWS($A$13:A296))</f>
        <v/>
      </c>
      <c r="B296" s="19">
        <f>IF(A296="","",EDATE($D$7,A296-1))</f>
        <v/>
      </c>
      <c r="C296" s="20">
        <f>IF(A296="","",G295)</f>
        <v/>
      </c>
      <c r="D296" s="20">
        <f>IF(A296="","",IF(A296=$G$5,C296+F296,MIN($G$4,C296+F296)))</f>
        <v/>
      </c>
      <c r="E296" s="20">
        <f>IF(A296="","",D296-F296)</f>
        <v/>
      </c>
      <c r="F296" s="20">
        <f>IF(A296="","",ROUND(C296*$D$5/12,2))</f>
        <v/>
      </c>
      <c r="G296" s="20">
        <f>IF(A296="","",MAX(0,ROUND(C296-E296,2)))</f>
        <v/>
      </c>
    </row>
    <row r="297">
      <c r="A297" s="18">
        <f>IF(ROWS($A$13:A297)&gt;$G$5,"",ROWS($A$13:A297))</f>
        <v/>
      </c>
      <c r="B297" s="19">
        <f>IF(A297="","",EDATE($D$7,A297-1))</f>
        <v/>
      </c>
      <c r="C297" s="20">
        <f>IF(A297="","",G296)</f>
        <v/>
      </c>
      <c r="D297" s="20">
        <f>IF(A297="","",IF(A297=$G$5,C297+F297,MIN($G$4,C297+F297)))</f>
        <v/>
      </c>
      <c r="E297" s="20">
        <f>IF(A297="","",D297-F297)</f>
        <v/>
      </c>
      <c r="F297" s="20">
        <f>IF(A297="","",ROUND(C297*$D$5/12,2))</f>
        <v/>
      </c>
      <c r="G297" s="20">
        <f>IF(A297="","",MAX(0,ROUND(C297-E297,2)))</f>
        <v/>
      </c>
    </row>
    <row r="298">
      <c r="A298" s="18">
        <f>IF(ROWS($A$13:A298)&gt;$G$5,"",ROWS($A$13:A298))</f>
        <v/>
      </c>
      <c r="B298" s="19">
        <f>IF(A298="","",EDATE($D$7,A298-1))</f>
        <v/>
      </c>
      <c r="C298" s="20">
        <f>IF(A298="","",G297)</f>
        <v/>
      </c>
      <c r="D298" s="20">
        <f>IF(A298="","",IF(A298=$G$5,C298+F298,MIN($G$4,C298+F298)))</f>
        <v/>
      </c>
      <c r="E298" s="20">
        <f>IF(A298="","",D298-F298)</f>
        <v/>
      </c>
      <c r="F298" s="20">
        <f>IF(A298="","",ROUND(C298*$D$5/12,2))</f>
        <v/>
      </c>
      <c r="G298" s="20">
        <f>IF(A298="","",MAX(0,ROUND(C298-E298,2)))</f>
        <v/>
      </c>
    </row>
    <row r="299">
      <c r="A299" s="18">
        <f>IF(ROWS($A$13:A299)&gt;$G$5,"",ROWS($A$13:A299))</f>
        <v/>
      </c>
      <c r="B299" s="19">
        <f>IF(A299="","",EDATE($D$7,A299-1))</f>
        <v/>
      </c>
      <c r="C299" s="20">
        <f>IF(A299="","",G298)</f>
        <v/>
      </c>
      <c r="D299" s="20">
        <f>IF(A299="","",IF(A299=$G$5,C299+F299,MIN($G$4,C299+F299)))</f>
        <v/>
      </c>
      <c r="E299" s="20">
        <f>IF(A299="","",D299-F299)</f>
        <v/>
      </c>
      <c r="F299" s="20">
        <f>IF(A299="","",ROUND(C299*$D$5/12,2))</f>
        <v/>
      </c>
      <c r="G299" s="20">
        <f>IF(A299="","",MAX(0,ROUND(C299-E299,2)))</f>
        <v/>
      </c>
    </row>
    <row r="300">
      <c r="A300" s="18">
        <f>IF(ROWS($A$13:A300)&gt;$G$5,"",ROWS($A$13:A300))</f>
        <v/>
      </c>
      <c r="B300" s="19">
        <f>IF(A300="","",EDATE($D$7,A300-1))</f>
        <v/>
      </c>
      <c r="C300" s="20">
        <f>IF(A300="","",G299)</f>
        <v/>
      </c>
      <c r="D300" s="20">
        <f>IF(A300="","",IF(A300=$G$5,C300+F300,MIN($G$4,C300+F300)))</f>
        <v/>
      </c>
      <c r="E300" s="20">
        <f>IF(A300="","",D300-F300)</f>
        <v/>
      </c>
      <c r="F300" s="20">
        <f>IF(A300="","",ROUND(C300*$D$5/12,2))</f>
        <v/>
      </c>
      <c r="G300" s="20">
        <f>IF(A300="","",MAX(0,ROUND(C300-E300,2)))</f>
        <v/>
      </c>
    </row>
    <row r="301">
      <c r="A301" s="18">
        <f>IF(ROWS($A$13:A301)&gt;$G$5,"",ROWS($A$13:A301))</f>
        <v/>
      </c>
      <c r="B301" s="19">
        <f>IF(A301="","",EDATE($D$7,A301-1))</f>
        <v/>
      </c>
      <c r="C301" s="20">
        <f>IF(A301="","",G300)</f>
        <v/>
      </c>
      <c r="D301" s="20">
        <f>IF(A301="","",IF(A301=$G$5,C301+F301,MIN($G$4,C301+F301)))</f>
        <v/>
      </c>
      <c r="E301" s="20">
        <f>IF(A301="","",D301-F301)</f>
        <v/>
      </c>
      <c r="F301" s="20">
        <f>IF(A301="","",ROUND(C301*$D$5/12,2))</f>
        <v/>
      </c>
      <c r="G301" s="20">
        <f>IF(A301="","",MAX(0,ROUND(C301-E301,2)))</f>
        <v/>
      </c>
    </row>
    <row r="302">
      <c r="A302" s="18">
        <f>IF(ROWS($A$13:A302)&gt;$G$5,"",ROWS($A$13:A302))</f>
        <v/>
      </c>
      <c r="B302" s="19">
        <f>IF(A302="","",EDATE($D$7,A302-1))</f>
        <v/>
      </c>
      <c r="C302" s="20">
        <f>IF(A302="","",G301)</f>
        <v/>
      </c>
      <c r="D302" s="20">
        <f>IF(A302="","",IF(A302=$G$5,C302+F302,MIN($G$4,C302+F302)))</f>
        <v/>
      </c>
      <c r="E302" s="20">
        <f>IF(A302="","",D302-F302)</f>
        <v/>
      </c>
      <c r="F302" s="20">
        <f>IF(A302="","",ROUND(C302*$D$5/12,2))</f>
        <v/>
      </c>
      <c r="G302" s="20">
        <f>IF(A302="","",MAX(0,ROUND(C302-E302,2)))</f>
        <v/>
      </c>
    </row>
    <row r="303">
      <c r="A303" s="18">
        <f>IF(ROWS($A$13:A303)&gt;$G$5,"",ROWS($A$13:A303))</f>
        <v/>
      </c>
      <c r="B303" s="19">
        <f>IF(A303="","",EDATE($D$7,A303-1))</f>
        <v/>
      </c>
      <c r="C303" s="20">
        <f>IF(A303="","",G302)</f>
        <v/>
      </c>
      <c r="D303" s="20">
        <f>IF(A303="","",IF(A303=$G$5,C303+F303,MIN($G$4,C303+F303)))</f>
        <v/>
      </c>
      <c r="E303" s="20">
        <f>IF(A303="","",D303-F303)</f>
        <v/>
      </c>
      <c r="F303" s="20">
        <f>IF(A303="","",ROUND(C303*$D$5/12,2))</f>
        <v/>
      </c>
      <c r="G303" s="20">
        <f>IF(A303="","",MAX(0,ROUND(C303-E303,2)))</f>
        <v/>
      </c>
    </row>
    <row r="304">
      <c r="A304" s="18">
        <f>IF(ROWS($A$13:A304)&gt;$G$5,"",ROWS($A$13:A304))</f>
        <v/>
      </c>
      <c r="B304" s="19">
        <f>IF(A304="","",EDATE($D$7,A304-1))</f>
        <v/>
      </c>
      <c r="C304" s="20">
        <f>IF(A304="","",G303)</f>
        <v/>
      </c>
      <c r="D304" s="20">
        <f>IF(A304="","",IF(A304=$G$5,C304+F304,MIN($G$4,C304+F304)))</f>
        <v/>
      </c>
      <c r="E304" s="20">
        <f>IF(A304="","",D304-F304)</f>
        <v/>
      </c>
      <c r="F304" s="20">
        <f>IF(A304="","",ROUND(C304*$D$5/12,2))</f>
        <v/>
      </c>
      <c r="G304" s="20">
        <f>IF(A304="","",MAX(0,ROUND(C304-E304,2)))</f>
        <v/>
      </c>
    </row>
    <row r="305">
      <c r="A305" s="18">
        <f>IF(ROWS($A$13:A305)&gt;$G$5,"",ROWS($A$13:A305))</f>
        <v/>
      </c>
      <c r="B305" s="19">
        <f>IF(A305="","",EDATE($D$7,A305-1))</f>
        <v/>
      </c>
      <c r="C305" s="20">
        <f>IF(A305="","",G304)</f>
        <v/>
      </c>
      <c r="D305" s="20">
        <f>IF(A305="","",IF(A305=$G$5,C305+F305,MIN($G$4,C305+F305)))</f>
        <v/>
      </c>
      <c r="E305" s="20">
        <f>IF(A305="","",D305-F305)</f>
        <v/>
      </c>
      <c r="F305" s="20">
        <f>IF(A305="","",ROUND(C305*$D$5/12,2))</f>
        <v/>
      </c>
      <c r="G305" s="20">
        <f>IF(A305="","",MAX(0,ROUND(C305-E305,2)))</f>
        <v/>
      </c>
    </row>
    <row r="306">
      <c r="A306" s="18">
        <f>IF(ROWS($A$13:A306)&gt;$G$5,"",ROWS($A$13:A306))</f>
        <v/>
      </c>
      <c r="B306" s="19">
        <f>IF(A306="","",EDATE($D$7,A306-1))</f>
        <v/>
      </c>
      <c r="C306" s="20">
        <f>IF(A306="","",G305)</f>
        <v/>
      </c>
      <c r="D306" s="20">
        <f>IF(A306="","",IF(A306=$G$5,C306+F306,MIN($G$4,C306+F306)))</f>
        <v/>
      </c>
      <c r="E306" s="20">
        <f>IF(A306="","",D306-F306)</f>
        <v/>
      </c>
      <c r="F306" s="20">
        <f>IF(A306="","",ROUND(C306*$D$5/12,2))</f>
        <v/>
      </c>
      <c r="G306" s="20">
        <f>IF(A306="","",MAX(0,ROUND(C306-E306,2)))</f>
        <v/>
      </c>
    </row>
    <row r="307">
      <c r="A307" s="18">
        <f>IF(ROWS($A$13:A307)&gt;$G$5,"",ROWS($A$13:A307))</f>
        <v/>
      </c>
      <c r="B307" s="19">
        <f>IF(A307="","",EDATE($D$7,A307-1))</f>
        <v/>
      </c>
      <c r="C307" s="20">
        <f>IF(A307="","",G306)</f>
        <v/>
      </c>
      <c r="D307" s="20">
        <f>IF(A307="","",IF(A307=$G$5,C307+F307,MIN($G$4,C307+F307)))</f>
        <v/>
      </c>
      <c r="E307" s="20">
        <f>IF(A307="","",D307-F307)</f>
        <v/>
      </c>
      <c r="F307" s="20">
        <f>IF(A307="","",ROUND(C307*$D$5/12,2))</f>
        <v/>
      </c>
      <c r="G307" s="20">
        <f>IF(A307="","",MAX(0,ROUND(C307-E307,2)))</f>
        <v/>
      </c>
    </row>
    <row r="308">
      <c r="A308" s="18">
        <f>IF(ROWS($A$13:A308)&gt;$G$5,"",ROWS($A$13:A308))</f>
        <v/>
      </c>
      <c r="B308" s="19">
        <f>IF(A308="","",EDATE($D$7,A308-1))</f>
        <v/>
      </c>
      <c r="C308" s="20">
        <f>IF(A308="","",G307)</f>
        <v/>
      </c>
      <c r="D308" s="20">
        <f>IF(A308="","",IF(A308=$G$5,C308+F308,MIN($G$4,C308+F308)))</f>
        <v/>
      </c>
      <c r="E308" s="20">
        <f>IF(A308="","",D308-F308)</f>
        <v/>
      </c>
      <c r="F308" s="20">
        <f>IF(A308="","",ROUND(C308*$D$5/12,2))</f>
        <v/>
      </c>
      <c r="G308" s="20">
        <f>IF(A308="","",MAX(0,ROUND(C308-E308,2)))</f>
        <v/>
      </c>
    </row>
    <row r="309">
      <c r="A309" s="18">
        <f>IF(ROWS($A$13:A309)&gt;$G$5,"",ROWS($A$13:A309))</f>
        <v/>
      </c>
      <c r="B309" s="19">
        <f>IF(A309="","",EDATE($D$7,A309-1))</f>
        <v/>
      </c>
      <c r="C309" s="20">
        <f>IF(A309="","",G308)</f>
        <v/>
      </c>
      <c r="D309" s="20">
        <f>IF(A309="","",IF(A309=$G$5,C309+F309,MIN($G$4,C309+F309)))</f>
        <v/>
      </c>
      <c r="E309" s="20">
        <f>IF(A309="","",D309-F309)</f>
        <v/>
      </c>
      <c r="F309" s="20">
        <f>IF(A309="","",ROUND(C309*$D$5/12,2))</f>
        <v/>
      </c>
      <c r="G309" s="20">
        <f>IF(A309="","",MAX(0,ROUND(C309-E309,2)))</f>
        <v/>
      </c>
    </row>
    <row r="310">
      <c r="A310" s="18">
        <f>IF(ROWS($A$13:A310)&gt;$G$5,"",ROWS($A$13:A310))</f>
        <v/>
      </c>
      <c r="B310" s="19">
        <f>IF(A310="","",EDATE($D$7,A310-1))</f>
        <v/>
      </c>
      <c r="C310" s="20">
        <f>IF(A310="","",G309)</f>
        <v/>
      </c>
      <c r="D310" s="20">
        <f>IF(A310="","",IF(A310=$G$5,C310+F310,MIN($G$4,C310+F310)))</f>
        <v/>
      </c>
      <c r="E310" s="20">
        <f>IF(A310="","",D310-F310)</f>
        <v/>
      </c>
      <c r="F310" s="20">
        <f>IF(A310="","",ROUND(C310*$D$5/12,2))</f>
        <v/>
      </c>
      <c r="G310" s="20">
        <f>IF(A310="","",MAX(0,ROUND(C310-E310,2)))</f>
        <v/>
      </c>
    </row>
    <row r="311">
      <c r="A311" s="18">
        <f>IF(ROWS($A$13:A311)&gt;$G$5,"",ROWS($A$13:A311))</f>
        <v/>
      </c>
      <c r="B311" s="19">
        <f>IF(A311="","",EDATE($D$7,A311-1))</f>
        <v/>
      </c>
      <c r="C311" s="20">
        <f>IF(A311="","",G310)</f>
        <v/>
      </c>
      <c r="D311" s="20">
        <f>IF(A311="","",IF(A311=$G$5,C311+F311,MIN($G$4,C311+F311)))</f>
        <v/>
      </c>
      <c r="E311" s="20">
        <f>IF(A311="","",D311-F311)</f>
        <v/>
      </c>
      <c r="F311" s="20">
        <f>IF(A311="","",ROUND(C311*$D$5/12,2))</f>
        <v/>
      </c>
      <c r="G311" s="20">
        <f>IF(A311="","",MAX(0,ROUND(C311-E311,2)))</f>
        <v/>
      </c>
    </row>
    <row r="312">
      <c r="A312" s="18">
        <f>IF(ROWS($A$13:A312)&gt;$G$5,"",ROWS($A$13:A312))</f>
        <v/>
      </c>
      <c r="B312" s="19">
        <f>IF(A312="","",EDATE($D$7,A312-1))</f>
        <v/>
      </c>
      <c r="C312" s="20">
        <f>IF(A312="","",G311)</f>
        <v/>
      </c>
      <c r="D312" s="20">
        <f>IF(A312="","",IF(A312=$G$5,C312+F312,MIN($G$4,C312+F312)))</f>
        <v/>
      </c>
      <c r="E312" s="20">
        <f>IF(A312="","",D312-F312)</f>
        <v/>
      </c>
      <c r="F312" s="20">
        <f>IF(A312="","",ROUND(C312*$D$5/12,2))</f>
        <v/>
      </c>
      <c r="G312" s="20">
        <f>IF(A312="","",MAX(0,ROUND(C312-E312,2)))</f>
        <v/>
      </c>
    </row>
    <row r="313">
      <c r="A313" s="18">
        <f>IF(ROWS($A$13:A313)&gt;$G$5,"",ROWS($A$13:A313))</f>
        <v/>
      </c>
      <c r="B313" s="19">
        <f>IF(A313="","",EDATE($D$7,A313-1))</f>
        <v/>
      </c>
      <c r="C313" s="20">
        <f>IF(A313="","",G312)</f>
        <v/>
      </c>
      <c r="D313" s="20">
        <f>IF(A313="","",IF(A313=$G$5,C313+F313,MIN($G$4,C313+F313)))</f>
        <v/>
      </c>
      <c r="E313" s="20">
        <f>IF(A313="","",D313-F313)</f>
        <v/>
      </c>
      <c r="F313" s="20">
        <f>IF(A313="","",ROUND(C313*$D$5/12,2))</f>
        <v/>
      </c>
      <c r="G313" s="20">
        <f>IF(A313="","",MAX(0,ROUND(C313-E313,2)))</f>
        <v/>
      </c>
    </row>
    <row r="314">
      <c r="A314" s="18">
        <f>IF(ROWS($A$13:A314)&gt;$G$5,"",ROWS($A$13:A314))</f>
        <v/>
      </c>
      <c r="B314" s="19">
        <f>IF(A314="","",EDATE($D$7,A314-1))</f>
        <v/>
      </c>
      <c r="C314" s="20">
        <f>IF(A314="","",G313)</f>
        <v/>
      </c>
      <c r="D314" s="20">
        <f>IF(A314="","",IF(A314=$G$5,C314+F314,MIN($G$4,C314+F314)))</f>
        <v/>
      </c>
      <c r="E314" s="20">
        <f>IF(A314="","",D314-F314)</f>
        <v/>
      </c>
      <c r="F314" s="20">
        <f>IF(A314="","",ROUND(C314*$D$5/12,2))</f>
        <v/>
      </c>
      <c r="G314" s="20">
        <f>IF(A314="","",MAX(0,ROUND(C314-E314,2)))</f>
        <v/>
      </c>
    </row>
    <row r="315">
      <c r="A315" s="18">
        <f>IF(ROWS($A$13:A315)&gt;$G$5,"",ROWS($A$13:A315))</f>
        <v/>
      </c>
      <c r="B315" s="19">
        <f>IF(A315="","",EDATE($D$7,A315-1))</f>
        <v/>
      </c>
      <c r="C315" s="20">
        <f>IF(A315="","",G314)</f>
        <v/>
      </c>
      <c r="D315" s="20">
        <f>IF(A315="","",IF(A315=$G$5,C315+F315,MIN($G$4,C315+F315)))</f>
        <v/>
      </c>
      <c r="E315" s="20">
        <f>IF(A315="","",D315-F315)</f>
        <v/>
      </c>
      <c r="F315" s="20">
        <f>IF(A315="","",ROUND(C315*$D$5/12,2))</f>
        <v/>
      </c>
      <c r="G315" s="20">
        <f>IF(A315="","",MAX(0,ROUND(C315-E315,2)))</f>
        <v/>
      </c>
    </row>
    <row r="316">
      <c r="A316" s="18">
        <f>IF(ROWS($A$13:A316)&gt;$G$5,"",ROWS($A$13:A316))</f>
        <v/>
      </c>
      <c r="B316" s="19">
        <f>IF(A316="","",EDATE($D$7,A316-1))</f>
        <v/>
      </c>
      <c r="C316" s="20">
        <f>IF(A316="","",G315)</f>
        <v/>
      </c>
      <c r="D316" s="20">
        <f>IF(A316="","",IF(A316=$G$5,C316+F316,MIN($G$4,C316+F316)))</f>
        <v/>
      </c>
      <c r="E316" s="20">
        <f>IF(A316="","",D316-F316)</f>
        <v/>
      </c>
      <c r="F316" s="20">
        <f>IF(A316="","",ROUND(C316*$D$5/12,2))</f>
        <v/>
      </c>
      <c r="G316" s="20">
        <f>IF(A316="","",MAX(0,ROUND(C316-E316,2)))</f>
        <v/>
      </c>
    </row>
    <row r="317">
      <c r="A317" s="18">
        <f>IF(ROWS($A$13:A317)&gt;$G$5,"",ROWS($A$13:A317))</f>
        <v/>
      </c>
      <c r="B317" s="19">
        <f>IF(A317="","",EDATE($D$7,A317-1))</f>
        <v/>
      </c>
      <c r="C317" s="20">
        <f>IF(A317="","",G316)</f>
        <v/>
      </c>
      <c r="D317" s="20">
        <f>IF(A317="","",IF(A317=$G$5,C317+F317,MIN($G$4,C317+F317)))</f>
        <v/>
      </c>
      <c r="E317" s="20">
        <f>IF(A317="","",D317-F317)</f>
        <v/>
      </c>
      <c r="F317" s="20">
        <f>IF(A317="","",ROUND(C317*$D$5/12,2))</f>
        <v/>
      </c>
      <c r="G317" s="20">
        <f>IF(A317="","",MAX(0,ROUND(C317-E317,2)))</f>
        <v/>
      </c>
    </row>
    <row r="318">
      <c r="A318" s="18">
        <f>IF(ROWS($A$13:A318)&gt;$G$5,"",ROWS($A$13:A318))</f>
        <v/>
      </c>
      <c r="B318" s="19">
        <f>IF(A318="","",EDATE($D$7,A318-1))</f>
        <v/>
      </c>
      <c r="C318" s="20">
        <f>IF(A318="","",G317)</f>
        <v/>
      </c>
      <c r="D318" s="20">
        <f>IF(A318="","",IF(A318=$G$5,C318+F318,MIN($G$4,C318+F318)))</f>
        <v/>
      </c>
      <c r="E318" s="20">
        <f>IF(A318="","",D318-F318)</f>
        <v/>
      </c>
      <c r="F318" s="20">
        <f>IF(A318="","",ROUND(C318*$D$5/12,2))</f>
        <v/>
      </c>
      <c r="G318" s="20">
        <f>IF(A318="","",MAX(0,ROUND(C318-E318,2)))</f>
        <v/>
      </c>
    </row>
    <row r="319">
      <c r="A319" s="18">
        <f>IF(ROWS($A$13:A319)&gt;$G$5,"",ROWS($A$13:A319))</f>
        <v/>
      </c>
      <c r="B319" s="19">
        <f>IF(A319="","",EDATE($D$7,A319-1))</f>
        <v/>
      </c>
      <c r="C319" s="20">
        <f>IF(A319="","",G318)</f>
        <v/>
      </c>
      <c r="D319" s="20">
        <f>IF(A319="","",IF(A319=$G$5,C319+F319,MIN($G$4,C319+F319)))</f>
        <v/>
      </c>
      <c r="E319" s="20">
        <f>IF(A319="","",D319-F319)</f>
        <v/>
      </c>
      <c r="F319" s="20">
        <f>IF(A319="","",ROUND(C319*$D$5/12,2))</f>
        <v/>
      </c>
      <c r="G319" s="20">
        <f>IF(A319="","",MAX(0,ROUND(C319-E319,2)))</f>
        <v/>
      </c>
    </row>
    <row r="320">
      <c r="A320" s="18">
        <f>IF(ROWS($A$13:A320)&gt;$G$5,"",ROWS($A$13:A320))</f>
        <v/>
      </c>
      <c r="B320" s="19">
        <f>IF(A320="","",EDATE($D$7,A320-1))</f>
        <v/>
      </c>
      <c r="C320" s="20">
        <f>IF(A320="","",G319)</f>
        <v/>
      </c>
      <c r="D320" s="20">
        <f>IF(A320="","",IF(A320=$G$5,C320+F320,MIN($G$4,C320+F320)))</f>
        <v/>
      </c>
      <c r="E320" s="20">
        <f>IF(A320="","",D320-F320)</f>
        <v/>
      </c>
      <c r="F320" s="20">
        <f>IF(A320="","",ROUND(C320*$D$5/12,2))</f>
        <v/>
      </c>
      <c r="G320" s="20">
        <f>IF(A320="","",MAX(0,ROUND(C320-E320,2)))</f>
        <v/>
      </c>
    </row>
    <row r="321">
      <c r="A321" s="18">
        <f>IF(ROWS($A$13:A321)&gt;$G$5,"",ROWS($A$13:A321))</f>
        <v/>
      </c>
      <c r="B321" s="19">
        <f>IF(A321="","",EDATE($D$7,A321-1))</f>
        <v/>
      </c>
      <c r="C321" s="20">
        <f>IF(A321="","",G320)</f>
        <v/>
      </c>
      <c r="D321" s="20">
        <f>IF(A321="","",IF(A321=$G$5,C321+F321,MIN($G$4,C321+F321)))</f>
        <v/>
      </c>
      <c r="E321" s="20">
        <f>IF(A321="","",D321-F321)</f>
        <v/>
      </c>
      <c r="F321" s="20">
        <f>IF(A321="","",ROUND(C321*$D$5/12,2))</f>
        <v/>
      </c>
      <c r="G321" s="20">
        <f>IF(A321="","",MAX(0,ROUND(C321-E321,2)))</f>
        <v/>
      </c>
    </row>
    <row r="322">
      <c r="A322" s="18">
        <f>IF(ROWS($A$13:A322)&gt;$G$5,"",ROWS($A$13:A322))</f>
        <v/>
      </c>
      <c r="B322" s="19">
        <f>IF(A322="","",EDATE($D$7,A322-1))</f>
        <v/>
      </c>
      <c r="C322" s="20">
        <f>IF(A322="","",G321)</f>
        <v/>
      </c>
      <c r="D322" s="20">
        <f>IF(A322="","",IF(A322=$G$5,C322+F322,MIN($G$4,C322+F322)))</f>
        <v/>
      </c>
      <c r="E322" s="20">
        <f>IF(A322="","",D322-F322)</f>
        <v/>
      </c>
      <c r="F322" s="20">
        <f>IF(A322="","",ROUND(C322*$D$5/12,2))</f>
        <v/>
      </c>
      <c r="G322" s="20">
        <f>IF(A322="","",MAX(0,ROUND(C322-E322,2)))</f>
        <v/>
      </c>
    </row>
    <row r="323">
      <c r="A323" s="18">
        <f>IF(ROWS($A$13:A323)&gt;$G$5,"",ROWS($A$13:A323))</f>
        <v/>
      </c>
      <c r="B323" s="19">
        <f>IF(A323="","",EDATE($D$7,A323-1))</f>
        <v/>
      </c>
      <c r="C323" s="20">
        <f>IF(A323="","",G322)</f>
        <v/>
      </c>
      <c r="D323" s="20">
        <f>IF(A323="","",IF(A323=$G$5,C323+F323,MIN($G$4,C323+F323)))</f>
        <v/>
      </c>
      <c r="E323" s="20">
        <f>IF(A323="","",D323-F323)</f>
        <v/>
      </c>
      <c r="F323" s="20">
        <f>IF(A323="","",ROUND(C323*$D$5/12,2))</f>
        <v/>
      </c>
      <c r="G323" s="20">
        <f>IF(A323="","",MAX(0,ROUND(C323-E323,2)))</f>
        <v/>
      </c>
    </row>
    <row r="324">
      <c r="A324" s="18">
        <f>IF(ROWS($A$13:A324)&gt;$G$5,"",ROWS($A$13:A324))</f>
        <v/>
      </c>
      <c r="B324" s="19">
        <f>IF(A324="","",EDATE($D$7,A324-1))</f>
        <v/>
      </c>
      <c r="C324" s="20">
        <f>IF(A324="","",G323)</f>
        <v/>
      </c>
      <c r="D324" s="20">
        <f>IF(A324="","",IF(A324=$G$5,C324+F324,MIN($G$4,C324+F324)))</f>
        <v/>
      </c>
      <c r="E324" s="20">
        <f>IF(A324="","",D324-F324)</f>
        <v/>
      </c>
      <c r="F324" s="20">
        <f>IF(A324="","",ROUND(C324*$D$5/12,2))</f>
        <v/>
      </c>
      <c r="G324" s="20">
        <f>IF(A324="","",MAX(0,ROUND(C324-E324,2)))</f>
        <v/>
      </c>
    </row>
    <row r="325">
      <c r="A325" s="18">
        <f>IF(ROWS($A$13:A325)&gt;$G$5,"",ROWS($A$13:A325))</f>
        <v/>
      </c>
      <c r="B325" s="19">
        <f>IF(A325="","",EDATE($D$7,A325-1))</f>
        <v/>
      </c>
      <c r="C325" s="20">
        <f>IF(A325="","",G324)</f>
        <v/>
      </c>
      <c r="D325" s="20">
        <f>IF(A325="","",IF(A325=$G$5,C325+F325,MIN($G$4,C325+F325)))</f>
        <v/>
      </c>
      <c r="E325" s="20">
        <f>IF(A325="","",D325-F325)</f>
        <v/>
      </c>
      <c r="F325" s="20">
        <f>IF(A325="","",ROUND(C325*$D$5/12,2))</f>
        <v/>
      </c>
      <c r="G325" s="20">
        <f>IF(A325="","",MAX(0,ROUND(C325-E325,2)))</f>
        <v/>
      </c>
    </row>
    <row r="326">
      <c r="A326" s="18">
        <f>IF(ROWS($A$13:A326)&gt;$G$5,"",ROWS($A$13:A326))</f>
        <v/>
      </c>
      <c r="B326" s="19">
        <f>IF(A326="","",EDATE($D$7,A326-1))</f>
        <v/>
      </c>
      <c r="C326" s="20">
        <f>IF(A326="","",G325)</f>
        <v/>
      </c>
      <c r="D326" s="20">
        <f>IF(A326="","",IF(A326=$G$5,C326+F326,MIN($G$4,C326+F326)))</f>
        <v/>
      </c>
      <c r="E326" s="20">
        <f>IF(A326="","",D326-F326)</f>
        <v/>
      </c>
      <c r="F326" s="20">
        <f>IF(A326="","",ROUND(C326*$D$5/12,2))</f>
        <v/>
      </c>
      <c r="G326" s="20">
        <f>IF(A326="","",MAX(0,ROUND(C326-E326,2)))</f>
        <v/>
      </c>
    </row>
    <row r="327">
      <c r="A327" s="18">
        <f>IF(ROWS($A$13:A327)&gt;$G$5,"",ROWS($A$13:A327))</f>
        <v/>
      </c>
      <c r="B327" s="19">
        <f>IF(A327="","",EDATE($D$7,A327-1))</f>
        <v/>
      </c>
      <c r="C327" s="20">
        <f>IF(A327="","",G326)</f>
        <v/>
      </c>
      <c r="D327" s="20">
        <f>IF(A327="","",IF(A327=$G$5,C327+F327,MIN($G$4,C327+F327)))</f>
        <v/>
      </c>
      <c r="E327" s="20">
        <f>IF(A327="","",D327-F327)</f>
        <v/>
      </c>
      <c r="F327" s="20">
        <f>IF(A327="","",ROUND(C327*$D$5/12,2))</f>
        <v/>
      </c>
      <c r="G327" s="20">
        <f>IF(A327="","",MAX(0,ROUND(C327-E327,2)))</f>
        <v/>
      </c>
    </row>
    <row r="328">
      <c r="A328" s="18">
        <f>IF(ROWS($A$13:A328)&gt;$G$5,"",ROWS($A$13:A328))</f>
        <v/>
      </c>
      <c r="B328" s="19">
        <f>IF(A328="","",EDATE($D$7,A328-1))</f>
        <v/>
      </c>
      <c r="C328" s="20">
        <f>IF(A328="","",G327)</f>
        <v/>
      </c>
      <c r="D328" s="20">
        <f>IF(A328="","",IF(A328=$G$5,C328+F328,MIN($G$4,C328+F328)))</f>
        <v/>
      </c>
      <c r="E328" s="20">
        <f>IF(A328="","",D328-F328)</f>
        <v/>
      </c>
      <c r="F328" s="20">
        <f>IF(A328="","",ROUND(C328*$D$5/12,2))</f>
        <v/>
      </c>
      <c r="G328" s="20">
        <f>IF(A328="","",MAX(0,ROUND(C328-E328,2)))</f>
        <v/>
      </c>
    </row>
    <row r="329">
      <c r="A329" s="18">
        <f>IF(ROWS($A$13:A329)&gt;$G$5,"",ROWS($A$13:A329))</f>
        <v/>
      </c>
      <c r="B329" s="19">
        <f>IF(A329="","",EDATE($D$7,A329-1))</f>
        <v/>
      </c>
      <c r="C329" s="20">
        <f>IF(A329="","",G328)</f>
        <v/>
      </c>
      <c r="D329" s="20">
        <f>IF(A329="","",IF(A329=$G$5,C329+F329,MIN($G$4,C329+F329)))</f>
        <v/>
      </c>
      <c r="E329" s="20">
        <f>IF(A329="","",D329-F329)</f>
        <v/>
      </c>
      <c r="F329" s="20">
        <f>IF(A329="","",ROUND(C329*$D$5/12,2))</f>
        <v/>
      </c>
      <c r="G329" s="20">
        <f>IF(A329="","",MAX(0,ROUND(C329-E329,2)))</f>
        <v/>
      </c>
    </row>
    <row r="330">
      <c r="A330" s="18">
        <f>IF(ROWS($A$13:A330)&gt;$G$5,"",ROWS($A$13:A330))</f>
        <v/>
      </c>
      <c r="B330" s="19">
        <f>IF(A330="","",EDATE($D$7,A330-1))</f>
        <v/>
      </c>
      <c r="C330" s="20">
        <f>IF(A330="","",G329)</f>
        <v/>
      </c>
      <c r="D330" s="20">
        <f>IF(A330="","",IF(A330=$G$5,C330+F330,MIN($G$4,C330+F330)))</f>
        <v/>
      </c>
      <c r="E330" s="20">
        <f>IF(A330="","",D330-F330)</f>
        <v/>
      </c>
      <c r="F330" s="20">
        <f>IF(A330="","",ROUND(C330*$D$5/12,2))</f>
        <v/>
      </c>
      <c r="G330" s="20">
        <f>IF(A330="","",MAX(0,ROUND(C330-E330,2)))</f>
        <v/>
      </c>
    </row>
    <row r="331">
      <c r="A331" s="18">
        <f>IF(ROWS($A$13:A331)&gt;$G$5,"",ROWS($A$13:A331))</f>
        <v/>
      </c>
      <c r="B331" s="19">
        <f>IF(A331="","",EDATE($D$7,A331-1))</f>
        <v/>
      </c>
      <c r="C331" s="20">
        <f>IF(A331="","",G330)</f>
        <v/>
      </c>
      <c r="D331" s="20">
        <f>IF(A331="","",IF(A331=$G$5,C331+F331,MIN($G$4,C331+F331)))</f>
        <v/>
      </c>
      <c r="E331" s="20">
        <f>IF(A331="","",D331-F331)</f>
        <v/>
      </c>
      <c r="F331" s="20">
        <f>IF(A331="","",ROUND(C331*$D$5/12,2))</f>
        <v/>
      </c>
      <c r="G331" s="20">
        <f>IF(A331="","",MAX(0,ROUND(C331-E331,2)))</f>
        <v/>
      </c>
    </row>
    <row r="332">
      <c r="A332" s="18">
        <f>IF(ROWS($A$13:A332)&gt;$G$5,"",ROWS($A$13:A332))</f>
        <v/>
      </c>
      <c r="B332" s="19">
        <f>IF(A332="","",EDATE($D$7,A332-1))</f>
        <v/>
      </c>
      <c r="C332" s="20">
        <f>IF(A332="","",G331)</f>
        <v/>
      </c>
      <c r="D332" s="20">
        <f>IF(A332="","",IF(A332=$G$5,C332+F332,MIN($G$4,C332+F332)))</f>
        <v/>
      </c>
      <c r="E332" s="20">
        <f>IF(A332="","",D332-F332)</f>
        <v/>
      </c>
      <c r="F332" s="20">
        <f>IF(A332="","",ROUND(C332*$D$5/12,2))</f>
        <v/>
      </c>
      <c r="G332" s="20">
        <f>IF(A332="","",MAX(0,ROUND(C332-E332,2)))</f>
        <v/>
      </c>
    </row>
    <row r="333">
      <c r="A333" s="18">
        <f>IF(ROWS($A$13:A333)&gt;$G$5,"",ROWS($A$13:A333))</f>
        <v/>
      </c>
      <c r="B333" s="19">
        <f>IF(A333="","",EDATE($D$7,A333-1))</f>
        <v/>
      </c>
      <c r="C333" s="20">
        <f>IF(A333="","",G332)</f>
        <v/>
      </c>
      <c r="D333" s="20">
        <f>IF(A333="","",IF(A333=$G$5,C333+F333,MIN($G$4,C333+F333)))</f>
        <v/>
      </c>
      <c r="E333" s="20">
        <f>IF(A333="","",D333-F333)</f>
        <v/>
      </c>
      <c r="F333" s="20">
        <f>IF(A333="","",ROUND(C333*$D$5/12,2))</f>
        <v/>
      </c>
      <c r="G333" s="20">
        <f>IF(A333="","",MAX(0,ROUND(C333-E333,2)))</f>
        <v/>
      </c>
    </row>
    <row r="334">
      <c r="A334" s="18">
        <f>IF(ROWS($A$13:A334)&gt;$G$5,"",ROWS($A$13:A334))</f>
        <v/>
      </c>
      <c r="B334" s="19">
        <f>IF(A334="","",EDATE($D$7,A334-1))</f>
        <v/>
      </c>
      <c r="C334" s="20">
        <f>IF(A334="","",G333)</f>
        <v/>
      </c>
      <c r="D334" s="20">
        <f>IF(A334="","",IF(A334=$G$5,C334+F334,MIN($G$4,C334+F334)))</f>
        <v/>
      </c>
      <c r="E334" s="20">
        <f>IF(A334="","",D334-F334)</f>
        <v/>
      </c>
      <c r="F334" s="20">
        <f>IF(A334="","",ROUND(C334*$D$5/12,2))</f>
        <v/>
      </c>
      <c r="G334" s="20">
        <f>IF(A334="","",MAX(0,ROUND(C334-E334,2)))</f>
        <v/>
      </c>
    </row>
    <row r="335">
      <c r="A335" s="18">
        <f>IF(ROWS($A$13:A335)&gt;$G$5,"",ROWS($A$13:A335))</f>
        <v/>
      </c>
      <c r="B335" s="19">
        <f>IF(A335="","",EDATE($D$7,A335-1))</f>
        <v/>
      </c>
      <c r="C335" s="20">
        <f>IF(A335="","",G334)</f>
        <v/>
      </c>
      <c r="D335" s="20">
        <f>IF(A335="","",IF(A335=$G$5,C335+F335,MIN($G$4,C335+F335)))</f>
        <v/>
      </c>
      <c r="E335" s="20">
        <f>IF(A335="","",D335-F335)</f>
        <v/>
      </c>
      <c r="F335" s="20">
        <f>IF(A335="","",ROUND(C335*$D$5/12,2))</f>
        <v/>
      </c>
      <c r="G335" s="20">
        <f>IF(A335="","",MAX(0,ROUND(C335-E335,2)))</f>
        <v/>
      </c>
    </row>
    <row r="336">
      <c r="A336" s="18">
        <f>IF(ROWS($A$13:A336)&gt;$G$5,"",ROWS($A$13:A336))</f>
        <v/>
      </c>
      <c r="B336" s="19">
        <f>IF(A336="","",EDATE($D$7,A336-1))</f>
        <v/>
      </c>
      <c r="C336" s="20">
        <f>IF(A336="","",G335)</f>
        <v/>
      </c>
      <c r="D336" s="20">
        <f>IF(A336="","",IF(A336=$G$5,C336+F336,MIN($G$4,C336+F336)))</f>
        <v/>
      </c>
      <c r="E336" s="20">
        <f>IF(A336="","",D336-F336)</f>
        <v/>
      </c>
      <c r="F336" s="20">
        <f>IF(A336="","",ROUND(C336*$D$5/12,2))</f>
        <v/>
      </c>
      <c r="G336" s="20">
        <f>IF(A336="","",MAX(0,ROUND(C336-E336,2)))</f>
        <v/>
      </c>
    </row>
    <row r="337">
      <c r="A337" s="18">
        <f>IF(ROWS($A$13:A337)&gt;$G$5,"",ROWS($A$13:A337))</f>
        <v/>
      </c>
      <c r="B337" s="19">
        <f>IF(A337="","",EDATE($D$7,A337-1))</f>
        <v/>
      </c>
      <c r="C337" s="20">
        <f>IF(A337="","",G336)</f>
        <v/>
      </c>
      <c r="D337" s="20">
        <f>IF(A337="","",IF(A337=$G$5,C337+F337,MIN($G$4,C337+F337)))</f>
        <v/>
      </c>
      <c r="E337" s="20">
        <f>IF(A337="","",D337-F337)</f>
        <v/>
      </c>
      <c r="F337" s="20">
        <f>IF(A337="","",ROUND(C337*$D$5/12,2))</f>
        <v/>
      </c>
      <c r="G337" s="20">
        <f>IF(A337="","",MAX(0,ROUND(C337-E337,2)))</f>
        <v/>
      </c>
    </row>
    <row r="338">
      <c r="A338" s="18">
        <f>IF(ROWS($A$13:A338)&gt;$G$5,"",ROWS($A$13:A338))</f>
        <v/>
      </c>
      <c r="B338" s="19">
        <f>IF(A338="","",EDATE($D$7,A338-1))</f>
        <v/>
      </c>
      <c r="C338" s="20">
        <f>IF(A338="","",G337)</f>
        <v/>
      </c>
      <c r="D338" s="20">
        <f>IF(A338="","",IF(A338=$G$5,C338+F338,MIN($G$4,C338+F338)))</f>
        <v/>
      </c>
      <c r="E338" s="20">
        <f>IF(A338="","",D338-F338)</f>
        <v/>
      </c>
      <c r="F338" s="20">
        <f>IF(A338="","",ROUND(C338*$D$5/12,2))</f>
        <v/>
      </c>
      <c r="G338" s="20">
        <f>IF(A338="","",MAX(0,ROUND(C338-E338,2)))</f>
        <v/>
      </c>
    </row>
    <row r="339">
      <c r="A339" s="18">
        <f>IF(ROWS($A$13:A339)&gt;$G$5,"",ROWS($A$13:A339))</f>
        <v/>
      </c>
      <c r="B339" s="19">
        <f>IF(A339="","",EDATE($D$7,A339-1))</f>
        <v/>
      </c>
      <c r="C339" s="20">
        <f>IF(A339="","",G338)</f>
        <v/>
      </c>
      <c r="D339" s="20">
        <f>IF(A339="","",IF(A339=$G$5,C339+F339,MIN($G$4,C339+F339)))</f>
        <v/>
      </c>
      <c r="E339" s="20">
        <f>IF(A339="","",D339-F339)</f>
        <v/>
      </c>
      <c r="F339" s="20">
        <f>IF(A339="","",ROUND(C339*$D$5/12,2))</f>
        <v/>
      </c>
      <c r="G339" s="20">
        <f>IF(A339="","",MAX(0,ROUND(C339-E339,2)))</f>
        <v/>
      </c>
    </row>
    <row r="340">
      <c r="A340" s="18">
        <f>IF(ROWS($A$13:A340)&gt;$G$5,"",ROWS($A$13:A340))</f>
        <v/>
      </c>
      <c r="B340" s="19">
        <f>IF(A340="","",EDATE($D$7,A340-1))</f>
        <v/>
      </c>
      <c r="C340" s="20">
        <f>IF(A340="","",G339)</f>
        <v/>
      </c>
      <c r="D340" s="20">
        <f>IF(A340="","",IF(A340=$G$5,C340+F340,MIN($G$4,C340+F340)))</f>
        <v/>
      </c>
      <c r="E340" s="20">
        <f>IF(A340="","",D340-F340)</f>
        <v/>
      </c>
      <c r="F340" s="20">
        <f>IF(A340="","",ROUND(C340*$D$5/12,2))</f>
        <v/>
      </c>
      <c r="G340" s="20">
        <f>IF(A340="","",MAX(0,ROUND(C340-E340,2)))</f>
        <v/>
      </c>
    </row>
    <row r="341">
      <c r="A341" s="18">
        <f>IF(ROWS($A$13:A341)&gt;$G$5,"",ROWS($A$13:A341))</f>
        <v/>
      </c>
      <c r="B341" s="19">
        <f>IF(A341="","",EDATE($D$7,A341-1))</f>
        <v/>
      </c>
      <c r="C341" s="20">
        <f>IF(A341="","",G340)</f>
        <v/>
      </c>
      <c r="D341" s="20">
        <f>IF(A341="","",IF(A341=$G$5,C341+F341,MIN($G$4,C341+F341)))</f>
        <v/>
      </c>
      <c r="E341" s="20">
        <f>IF(A341="","",D341-F341)</f>
        <v/>
      </c>
      <c r="F341" s="20">
        <f>IF(A341="","",ROUND(C341*$D$5/12,2))</f>
        <v/>
      </c>
      <c r="G341" s="20">
        <f>IF(A341="","",MAX(0,ROUND(C341-E341,2)))</f>
        <v/>
      </c>
    </row>
    <row r="342">
      <c r="A342" s="18">
        <f>IF(ROWS($A$13:A342)&gt;$G$5,"",ROWS($A$13:A342))</f>
        <v/>
      </c>
      <c r="B342" s="19">
        <f>IF(A342="","",EDATE($D$7,A342-1))</f>
        <v/>
      </c>
      <c r="C342" s="20">
        <f>IF(A342="","",G341)</f>
        <v/>
      </c>
      <c r="D342" s="20">
        <f>IF(A342="","",IF(A342=$G$5,C342+F342,MIN($G$4,C342+F342)))</f>
        <v/>
      </c>
      <c r="E342" s="20">
        <f>IF(A342="","",D342-F342)</f>
        <v/>
      </c>
      <c r="F342" s="20">
        <f>IF(A342="","",ROUND(C342*$D$5/12,2))</f>
        <v/>
      </c>
      <c r="G342" s="20">
        <f>IF(A342="","",MAX(0,ROUND(C342-E342,2)))</f>
        <v/>
      </c>
    </row>
    <row r="343">
      <c r="A343" s="18">
        <f>IF(ROWS($A$13:A343)&gt;$G$5,"",ROWS($A$13:A343))</f>
        <v/>
      </c>
      <c r="B343" s="19">
        <f>IF(A343="","",EDATE($D$7,A343-1))</f>
        <v/>
      </c>
      <c r="C343" s="20">
        <f>IF(A343="","",G342)</f>
        <v/>
      </c>
      <c r="D343" s="20">
        <f>IF(A343="","",IF(A343=$G$5,C343+F343,MIN($G$4,C343+F343)))</f>
        <v/>
      </c>
      <c r="E343" s="20">
        <f>IF(A343="","",D343-F343)</f>
        <v/>
      </c>
      <c r="F343" s="20">
        <f>IF(A343="","",ROUND(C343*$D$5/12,2))</f>
        <v/>
      </c>
      <c r="G343" s="20">
        <f>IF(A343="","",MAX(0,ROUND(C343-E343,2)))</f>
        <v/>
      </c>
    </row>
    <row r="344">
      <c r="A344" s="18">
        <f>IF(ROWS($A$13:A344)&gt;$G$5,"",ROWS($A$13:A344))</f>
        <v/>
      </c>
      <c r="B344" s="19">
        <f>IF(A344="","",EDATE($D$7,A344-1))</f>
        <v/>
      </c>
      <c r="C344" s="20">
        <f>IF(A344="","",G343)</f>
        <v/>
      </c>
      <c r="D344" s="20">
        <f>IF(A344="","",IF(A344=$G$5,C344+F344,MIN($G$4,C344+F344)))</f>
        <v/>
      </c>
      <c r="E344" s="20">
        <f>IF(A344="","",D344-F344)</f>
        <v/>
      </c>
      <c r="F344" s="20">
        <f>IF(A344="","",ROUND(C344*$D$5/12,2))</f>
        <v/>
      </c>
      <c r="G344" s="20">
        <f>IF(A344="","",MAX(0,ROUND(C344-E344,2)))</f>
        <v/>
      </c>
    </row>
    <row r="345">
      <c r="A345" s="18">
        <f>IF(ROWS($A$13:A345)&gt;$G$5,"",ROWS($A$13:A345))</f>
        <v/>
      </c>
      <c r="B345" s="19">
        <f>IF(A345="","",EDATE($D$7,A345-1))</f>
        <v/>
      </c>
      <c r="C345" s="20">
        <f>IF(A345="","",G344)</f>
        <v/>
      </c>
      <c r="D345" s="20">
        <f>IF(A345="","",IF(A345=$G$5,C345+F345,MIN($G$4,C345+F345)))</f>
        <v/>
      </c>
      <c r="E345" s="20">
        <f>IF(A345="","",D345-F345)</f>
        <v/>
      </c>
      <c r="F345" s="20">
        <f>IF(A345="","",ROUND(C345*$D$5/12,2))</f>
        <v/>
      </c>
      <c r="G345" s="20">
        <f>IF(A345="","",MAX(0,ROUND(C345-E345,2)))</f>
        <v/>
      </c>
    </row>
    <row r="346">
      <c r="A346" s="18">
        <f>IF(ROWS($A$13:A346)&gt;$G$5,"",ROWS($A$13:A346))</f>
        <v/>
      </c>
      <c r="B346" s="19">
        <f>IF(A346="","",EDATE($D$7,A346-1))</f>
        <v/>
      </c>
      <c r="C346" s="20">
        <f>IF(A346="","",G345)</f>
        <v/>
      </c>
      <c r="D346" s="20">
        <f>IF(A346="","",IF(A346=$G$5,C346+F346,MIN($G$4,C346+F346)))</f>
        <v/>
      </c>
      <c r="E346" s="20">
        <f>IF(A346="","",D346-F346)</f>
        <v/>
      </c>
      <c r="F346" s="20">
        <f>IF(A346="","",ROUND(C346*$D$5/12,2))</f>
        <v/>
      </c>
      <c r="G346" s="20">
        <f>IF(A346="","",MAX(0,ROUND(C346-E346,2)))</f>
        <v/>
      </c>
    </row>
    <row r="347">
      <c r="A347" s="18">
        <f>IF(ROWS($A$13:A347)&gt;$G$5,"",ROWS($A$13:A347))</f>
        <v/>
      </c>
      <c r="B347" s="19">
        <f>IF(A347="","",EDATE($D$7,A347-1))</f>
        <v/>
      </c>
      <c r="C347" s="20">
        <f>IF(A347="","",G346)</f>
        <v/>
      </c>
      <c r="D347" s="20">
        <f>IF(A347="","",IF(A347=$G$5,C347+F347,MIN($G$4,C347+F347)))</f>
        <v/>
      </c>
      <c r="E347" s="20">
        <f>IF(A347="","",D347-F347)</f>
        <v/>
      </c>
      <c r="F347" s="20">
        <f>IF(A347="","",ROUND(C347*$D$5/12,2))</f>
        <v/>
      </c>
      <c r="G347" s="20">
        <f>IF(A347="","",MAX(0,ROUND(C347-E347,2)))</f>
        <v/>
      </c>
    </row>
    <row r="348">
      <c r="A348" s="18">
        <f>IF(ROWS($A$13:A348)&gt;$G$5,"",ROWS($A$13:A348))</f>
        <v/>
      </c>
      <c r="B348" s="19">
        <f>IF(A348="","",EDATE($D$7,A348-1))</f>
        <v/>
      </c>
      <c r="C348" s="20">
        <f>IF(A348="","",G347)</f>
        <v/>
      </c>
      <c r="D348" s="20">
        <f>IF(A348="","",IF(A348=$G$5,C348+F348,MIN($G$4,C348+F348)))</f>
        <v/>
      </c>
      <c r="E348" s="20">
        <f>IF(A348="","",D348-F348)</f>
        <v/>
      </c>
      <c r="F348" s="20">
        <f>IF(A348="","",ROUND(C348*$D$5/12,2))</f>
        <v/>
      </c>
      <c r="G348" s="20">
        <f>IF(A348="","",MAX(0,ROUND(C348-E348,2)))</f>
        <v/>
      </c>
    </row>
    <row r="349">
      <c r="A349" s="18">
        <f>IF(ROWS($A$13:A349)&gt;$G$5,"",ROWS($A$13:A349))</f>
        <v/>
      </c>
      <c r="B349" s="19">
        <f>IF(A349="","",EDATE($D$7,A349-1))</f>
        <v/>
      </c>
      <c r="C349" s="20">
        <f>IF(A349="","",G348)</f>
        <v/>
      </c>
      <c r="D349" s="20">
        <f>IF(A349="","",IF(A349=$G$5,C349+F349,MIN($G$4,C349+F349)))</f>
        <v/>
      </c>
      <c r="E349" s="20">
        <f>IF(A349="","",D349-F349)</f>
        <v/>
      </c>
      <c r="F349" s="20">
        <f>IF(A349="","",ROUND(C349*$D$5/12,2))</f>
        <v/>
      </c>
      <c r="G349" s="20">
        <f>IF(A349="","",MAX(0,ROUND(C349-E349,2)))</f>
        <v/>
      </c>
    </row>
    <row r="350">
      <c r="A350" s="18">
        <f>IF(ROWS($A$13:A350)&gt;$G$5,"",ROWS($A$13:A350))</f>
        <v/>
      </c>
      <c r="B350" s="19">
        <f>IF(A350="","",EDATE($D$7,A350-1))</f>
        <v/>
      </c>
      <c r="C350" s="20">
        <f>IF(A350="","",G349)</f>
        <v/>
      </c>
      <c r="D350" s="20">
        <f>IF(A350="","",IF(A350=$G$5,C350+F350,MIN($G$4,C350+F350)))</f>
        <v/>
      </c>
      <c r="E350" s="20">
        <f>IF(A350="","",D350-F350)</f>
        <v/>
      </c>
      <c r="F350" s="20">
        <f>IF(A350="","",ROUND(C350*$D$5/12,2))</f>
        <v/>
      </c>
      <c r="G350" s="20">
        <f>IF(A350="","",MAX(0,ROUND(C350-E350,2)))</f>
        <v/>
      </c>
    </row>
    <row r="351">
      <c r="A351" s="18">
        <f>IF(ROWS($A$13:A351)&gt;$G$5,"",ROWS($A$13:A351))</f>
        <v/>
      </c>
      <c r="B351" s="19">
        <f>IF(A351="","",EDATE($D$7,A351-1))</f>
        <v/>
      </c>
      <c r="C351" s="20">
        <f>IF(A351="","",G350)</f>
        <v/>
      </c>
      <c r="D351" s="20">
        <f>IF(A351="","",IF(A351=$G$5,C351+F351,MIN($G$4,C351+F351)))</f>
        <v/>
      </c>
      <c r="E351" s="20">
        <f>IF(A351="","",D351-F351)</f>
        <v/>
      </c>
      <c r="F351" s="20">
        <f>IF(A351="","",ROUND(C351*$D$5/12,2))</f>
        <v/>
      </c>
      <c r="G351" s="20">
        <f>IF(A351="","",MAX(0,ROUND(C351-E351,2)))</f>
        <v/>
      </c>
    </row>
    <row r="352">
      <c r="A352" s="18">
        <f>IF(ROWS($A$13:A352)&gt;$G$5,"",ROWS($A$13:A352))</f>
        <v/>
      </c>
      <c r="B352" s="19">
        <f>IF(A352="","",EDATE($D$7,A352-1))</f>
        <v/>
      </c>
      <c r="C352" s="20">
        <f>IF(A352="","",G351)</f>
        <v/>
      </c>
      <c r="D352" s="20">
        <f>IF(A352="","",IF(A352=$G$5,C352+F352,MIN($G$4,C352+F352)))</f>
        <v/>
      </c>
      <c r="E352" s="20">
        <f>IF(A352="","",D352-F352)</f>
        <v/>
      </c>
      <c r="F352" s="20">
        <f>IF(A352="","",ROUND(C352*$D$5/12,2))</f>
        <v/>
      </c>
      <c r="G352" s="20">
        <f>IF(A352="","",MAX(0,ROUND(C352-E352,2)))</f>
        <v/>
      </c>
    </row>
    <row r="353">
      <c r="A353" s="18">
        <f>IF(ROWS($A$13:A353)&gt;$G$5,"",ROWS($A$13:A353))</f>
        <v/>
      </c>
      <c r="B353" s="19">
        <f>IF(A353="","",EDATE($D$7,A353-1))</f>
        <v/>
      </c>
      <c r="C353" s="20">
        <f>IF(A353="","",G352)</f>
        <v/>
      </c>
      <c r="D353" s="20">
        <f>IF(A353="","",IF(A353=$G$5,C353+F353,MIN($G$4,C353+F353)))</f>
        <v/>
      </c>
      <c r="E353" s="20">
        <f>IF(A353="","",D353-F353)</f>
        <v/>
      </c>
      <c r="F353" s="20">
        <f>IF(A353="","",ROUND(C353*$D$5/12,2))</f>
        <v/>
      </c>
      <c r="G353" s="20">
        <f>IF(A353="","",MAX(0,ROUND(C353-E353,2)))</f>
        <v/>
      </c>
    </row>
    <row r="354">
      <c r="A354" s="18">
        <f>IF(ROWS($A$13:A354)&gt;$G$5,"",ROWS($A$13:A354))</f>
        <v/>
      </c>
      <c r="B354" s="19">
        <f>IF(A354="","",EDATE($D$7,A354-1))</f>
        <v/>
      </c>
      <c r="C354" s="20">
        <f>IF(A354="","",G353)</f>
        <v/>
      </c>
      <c r="D354" s="20">
        <f>IF(A354="","",IF(A354=$G$5,C354+F354,MIN($G$4,C354+F354)))</f>
        <v/>
      </c>
      <c r="E354" s="20">
        <f>IF(A354="","",D354-F354)</f>
        <v/>
      </c>
      <c r="F354" s="20">
        <f>IF(A354="","",ROUND(C354*$D$5/12,2))</f>
        <v/>
      </c>
      <c r="G354" s="20">
        <f>IF(A354="","",MAX(0,ROUND(C354-E354,2)))</f>
        <v/>
      </c>
    </row>
    <row r="355">
      <c r="A355" s="18">
        <f>IF(ROWS($A$13:A355)&gt;$G$5,"",ROWS($A$13:A355))</f>
        <v/>
      </c>
      <c r="B355" s="19">
        <f>IF(A355="","",EDATE($D$7,A355-1))</f>
        <v/>
      </c>
      <c r="C355" s="20">
        <f>IF(A355="","",G354)</f>
        <v/>
      </c>
      <c r="D355" s="20">
        <f>IF(A355="","",IF(A355=$G$5,C355+F355,MIN($G$4,C355+F355)))</f>
        <v/>
      </c>
      <c r="E355" s="20">
        <f>IF(A355="","",D355-F355)</f>
        <v/>
      </c>
      <c r="F355" s="20">
        <f>IF(A355="","",ROUND(C355*$D$5/12,2))</f>
        <v/>
      </c>
      <c r="G355" s="20">
        <f>IF(A355="","",MAX(0,ROUND(C355-E355,2)))</f>
        <v/>
      </c>
    </row>
    <row r="356">
      <c r="A356" s="18">
        <f>IF(ROWS($A$13:A356)&gt;$G$5,"",ROWS($A$13:A356))</f>
        <v/>
      </c>
      <c r="B356" s="19">
        <f>IF(A356="","",EDATE($D$7,A356-1))</f>
        <v/>
      </c>
      <c r="C356" s="20">
        <f>IF(A356="","",G355)</f>
        <v/>
      </c>
      <c r="D356" s="20">
        <f>IF(A356="","",IF(A356=$G$5,C356+F356,MIN($G$4,C356+F356)))</f>
        <v/>
      </c>
      <c r="E356" s="20">
        <f>IF(A356="","",D356-F356)</f>
        <v/>
      </c>
      <c r="F356" s="20">
        <f>IF(A356="","",ROUND(C356*$D$5/12,2))</f>
        <v/>
      </c>
      <c r="G356" s="20">
        <f>IF(A356="","",MAX(0,ROUND(C356-E356,2)))</f>
        <v/>
      </c>
    </row>
    <row r="357">
      <c r="A357" s="18">
        <f>IF(ROWS($A$13:A357)&gt;$G$5,"",ROWS($A$13:A357))</f>
        <v/>
      </c>
      <c r="B357" s="19">
        <f>IF(A357="","",EDATE($D$7,A357-1))</f>
        <v/>
      </c>
      <c r="C357" s="20">
        <f>IF(A357="","",G356)</f>
        <v/>
      </c>
      <c r="D357" s="20">
        <f>IF(A357="","",IF(A357=$G$5,C357+F357,MIN($G$4,C357+F357)))</f>
        <v/>
      </c>
      <c r="E357" s="20">
        <f>IF(A357="","",D357-F357)</f>
        <v/>
      </c>
      <c r="F357" s="20">
        <f>IF(A357="","",ROUND(C357*$D$5/12,2))</f>
        <v/>
      </c>
      <c r="G357" s="20">
        <f>IF(A357="","",MAX(0,ROUND(C357-E357,2)))</f>
        <v/>
      </c>
    </row>
    <row r="358">
      <c r="A358" s="18">
        <f>IF(ROWS($A$13:A358)&gt;$G$5,"",ROWS($A$13:A358))</f>
        <v/>
      </c>
      <c r="B358" s="19">
        <f>IF(A358="","",EDATE($D$7,A358-1))</f>
        <v/>
      </c>
      <c r="C358" s="20">
        <f>IF(A358="","",G357)</f>
        <v/>
      </c>
      <c r="D358" s="20">
        <f>IF(A358="","",IF(A358=$G$5,C358+F358,MIN($G$4,C358+F358)))</f>
        <v/>
      </c>
      <c r="E358" s="20">
        <f>IF(A358="","",D358-F358)</f>
        <v/>
      </c>
      <c r="F358" s="20">
        <f>IF(A358="","",ROUND(C358*$D$5/12,2))</f>
        <v/>
      </c>
      <c r="G358" s="20">
        <f>IF(A358="","",MAX(0,ROUND(C358-E358,2)))</f>
        <v/>
      </c>
    </row>
    <row r="359">
      <c r="A359" s="18">
        <f>IF(ROWS($A$13:A359)&gt;$G$5,"",ROWS($A$13:A359))</f>
        <v/>
      </c>
      <c r="B359" s="19">
        <f>IF(A359="","",EDATE($D$7,A359-1))</f>
        <v/>
      </c>
      <c r="C359" s="20">
        <f>IF(A359="","",G358)</f>
        <v/>
      </c>
      <c r="D359" s="20">
        <f>IF(A359="","",IF(A359=$G$5,C359+F359,MIN($G$4,C359+F359)))</f>
        <v/>
      </c>
      <c r="E359" s="20">
        <f>IF(A359="","",D359-F359)</f>
        <v/>
      </c>
      <c r="F359" s="20">
        <f>IF(A359="","",ROUND(C359*$D$5/12,2))</f>
        <v/>
      </c>
      <c r="G359" s="20">
        <f>IF(A359="","",MAX(0,ROUND(C359-E359,2)))</f>
        <v/>
      </c>
    </row>
    <row r="360">
      <c r="A360" s="18">
        <f>IF(ROWS($A$13:A360)&gt;$G$5,"",ROWS($A$13:A360))</f>
        <v/>
      </c>
      <c r="B360" s="19">
        <f>IF(A360="","",EDATE($D$7,A360-1))</f>
        <v/>
      </c>
      <c r="C360" s="20">
        <f>IF(A360="","",G359)</f>
        <v/>
      </c>
      <c r="D360" s="20">
        <f>IF(A360="","",IF(A360=$G$5,C360+F360,MIN($G$4,C360+F360)))</f>
        <v/>
      </c>
      <c r="E360" s="20">
        <f>IF(A360="","",D360-F360)</f>
        <v/>
      </c>
      <c r="F360" s="20">
        <f>IF(A360="","",ROUND(C360*$D$5/12,2))</f>
        <v/>
      </c>
      <c r="G360" s="20">
        <f>IF(A360="","",MAX(0,ROUND(C360-E360,2)))</f>
        <v/>
      </c>
    </row>
    <row r="361">
      <c r="A361" s="18">
        <f>IF(ROWS($A$13:A361)&gt;$G$5,"",ROWS($A$13:A361))</f>
        <v/>
      </c>
      <c r="B361" s="19">
        <f>IF(A361="","",EDATE($D$7,A361-1))</f>
        <v/>
      </c>
      <c r="C361" s="20">
        <f>IF(A361="","",G360)</f>
        <v/>
      </c>
      <c r="D361" s="20">
        <f>IF(A361="","",IF(A361=$G$5,C361+F361,MIN($G$4,C361+F361)))</f>
        <v/>
      </c>
      <c r="E361" s="20">
        <f>IF(A361="","",D361-F361)</f>
        <v/>
      </c>
      <c r="F361" s="20">
        <f>IF(A361="","",ROUND(C361*$D$5/12,2))</f>
        <v/>
      </c>
      <c r="G361" s="20">
        <f>IF(A361="","",MAX(0,ROUND(C361-E361,2)))</f>
        <v/>
      </c>
    </row>
    <row r="362">
      <c r="A362" s="18">
        <f>IF(ROWS($A$13:A362)&gt;$G$5,"",ROWS($A$13:A362))</f>
        <v/>
      </c>
      <c r="B362" s="19">
        <f>IF(A362="","",EDATE($D$7,A362-1))</f>
        <v/>
      </c>
      <c r="C362" s="20">
        <f>IF(A362="","",G361)</f>
        <v/>
      </c>
      <c r="D362" s="20">
        <f>IF(A362="","",IF(A362=$G$5,C362+F362,MIN($G$4,C362+F362)))</f>
        <v/>
      </c>
      <c r="E362" s="20">
        <f>IF(A362="","",D362-F362)</f>
        <v/>
      </c>
      <c r="F362" s="20">
        <f>IF(A362="","",ROUND(C362*$D$5/12,2))</f>
        <v/>
      </c>
      <c r="G362" s="20">
        <f>IF(A362="","",MAX(0,ROUND(C362-E362,2)))</f>
        <v/>
      </c>
    </row>
    <row r="363">
      <c r="A363" s="18">
        <f>IF(ROWS($A$13:A363)&gt;$G$5,"",ROWS($A$13:A363))</f>
        <v/>
      </c>
      <c r="B363" s="19">
        <f>IF(A363="","",EDATE($D$7,A363-1))</f>
        <v/>
      </c>
      <c r="C363" s="20">
        <f>IF(A363="","",G362)</f>
        <v/>
      </c>
      <c r="D363" s="20">
        <f>IF(A363="","",IF(A363=$G$5,C363+F363,MIN($G$4,C363+F363)))</f>
        <v/>
      </c>
      <c r="E363" s="20">
        <f>IF(A363="","",D363-F363)</f>
        <v/>
      </c>
      <c r="F363" s="20">
        <f>IF(A363="","",ROUND(C363*$D$5/12,2))</f>
        <v/>
      </c>
      <c r="G363" s="20">
        <f>IF(A363="","",MAX(0,ROUND(C363-E363,2)))</f>
        <v/>
      </c>
    </row>
    <row r="364">
      <c r="A364" s="18">
        <f>IF(ROWS($A$13:A364)&gt;$G$5,"",ROWS($A$13:A364))</f>
        <v/>
      </c>
      <c r="B364" s="19">
        <f>IF(A364="","",EDATE($D$7,A364-1))</f>
        <v/>
      </c>
      <c r="C364" s="20">
        <f>IF(A364="","",G363)</f>
        <v/>
      </c>
      <c r="D364" s="20">
        <f>IF(A364="","",IF(A364=$G$5,C364+F364,MIN($G$4,C364+F364)))</f>
        <v/>
      </c>
      <c r="E364" s="20">
        <f>IF(A364="","",D364-F364)</f>
        <v/>
      </c>
      <c r="F364" s="20">
        <f>IF(A364="","",ROUND(C364*$D$5/12,2))</f>
        <v/>
      </c>
      <c r="G364" s="20">
        <f>IF(A364="","",MAX(0,ROUND(C364-E364,2)))</f>
        <v/>
      </c>
    </row>
    <row r="365">
      <c r="A365" s="18">
        <f>IF(ROWS($A$13:A365)&gt;$G$5,"",ROWS($A$13:A365))</f>
        <v/>
      </c>
      <c r="B365" s="19">
        <f>IF(A365="","",EDATE($D$7,A365-1))</f>
        <v/>
      </c>
      <c r="C365" s="20">
        <f>IF(A365="","",G364)</f>
        <v/>
      </c>
      <c r="D365" s="20">
        <f>IF(A365="","",IF(A365=$G$5,C365+F365,MIN($G$4,C365+F365)))</f>
        <v/>
      </c>
      <c r="E365" s="20">
        <f>IF(A365="","",D365-F365)</f>
        <v/>
      </c>
      <c r="F365" s="20">
        <f>IF(A365="","",ROUND(C365*$D$5/12,2))</f>
        <v/>
      </c>
      <c r="G365" s="20">
        <f>IF(A365="","",MAX(0,ROUND(C365-E365,2)))</f>
        <v/>
      </c>
    </row>
    <row r="366">
      <c r="A366" s="18">
        <f>IF(ROWS($A$13:A366)&gt;$G$5,"",ROWS($A$13:A366))</f>
        <v/>
      </c>
      <c r="B366" s="19">
        <f>IF(A366="","",EDATE($D$7,A366-1))</f>
        <v/>
      </c>
      <c r="C366" s="20">
        <f>IF(A366="","",G365)</f>
        <v/>
      </c>
      <c r="D366" s="20">
        <f>IF(A366="","",IF(A366=$G$5,C366+F366,MIN($G$4,C366+F366)))</f>
        <v/>
      </c>
      <c r="E366" s="20">
        <f>IF(A366="","",D366-F366)</f>
        <v/>
      </c>
      <c r="F366" s="20">
        <f>IF(A366="","",ROUND(C366*$D$5/12,2))</f>
        <v/>
      </c>
      <c r="G366" s="20">
        <f>IF(A366="","",MAX(0,ROUND(C366-E366,2)))</f>
        <v/>
      </c>
    </row>
    <row r="367">
      <c r="A367" s="18">
        <f>IF(ROWS($A$13:A367)&gt;$G$5,"",ROWS($A$13:A367))</f>
        <v/>
      </c>
      <c r="B367" s="19">
        <f>IF(A367="","",EDATE($D$7,A367-1))</f>
        <v/>
      </c>
      <c r="C367" s="20">
        <f>IF(A367="","",G366)</f>
        <v/>
      </c>
      <c r="D367" s="20">
        <f>IF(A367="","",IF(A367=$G$5,C367+F367,MIN($G$4,C367+F367)))</f>
        <v/>
      </c>
      <c r="E367" s="20">
        <f>IF(A367="","",D367-F367)</f>
        <v/>
      </c>
      <c r="F367" s="20">
        <f>IF(A367="","",ROUND(C367*$D$5/12,2))</f>
        <v/>
      </c>
      <c r="G367" s="20">
        <f>IF(A367="","",MAX(0,ROUND(C367-E367,2)))</f>
        <v/>
      </c>
    </row>
    <row r="368">
      <c r="A368" s="18">
        <f>IF(ROWS($A$13:A368)&gt;$G$5,"",ROWS($A$13:A368))</f>
        <v/>
      </c>
      <c r="B368" s="19">
        <f>IF(A368="","",EDATE($D$7,A368-1))</f>
        <v/>
      </c>
      <c r="C368" s="20">
        <f>IF(A368="","",G367)</f>
        <v/>
      </c>
      <c r="D368" s="20">
        <f>IF(A368="","",IF(A368=$G$5,C368+F368,MIN($G$4,C368+F368)))</f>
        <v/>
      </c>
      <c r="E368" s="20">
        <f>IF(A368="","",D368-F368)</f>
        <v/>
      </c>
      <c r="F368" s="20">
        <f>IF(A368="","",ROUND(C368*$D$5/12,2))</f>
        <v/>
      </c>
      <c r="G368" s="20">
        <f>IF(A368="","",MAX(0,ROUND(C368-E368,2)))</f>
        <v/>
      </c>
    </row>
    <row r="369">
      <c r="A369" s="18">
        <f>IF(ROWS($A$13:A369)&gt;$G$5,"",ROWS($A$13:A369))</f>
        <v/>
      </c>
      <c r="B369" s="19">
        <f>IF(A369="","",EDATE($D$7,A369-1))</f>
        <v/>
      </c>
      <c r="C369" s="20">
        <f>IF(A369="","",G368)</f>
        <v/>
      </c>
      <c r="D369" s="20">
        <f>IF(A369="","",IF(A369=$G$5,C369+F369,MIN($G$4,C369+F369)))</f>
        <v/>
      </c>
      <c r="E369" s="20">
        <f>IF(A369="","",D369-F369)</f>
        <v/>
      </c>
      <c r="F369" s="20">
        <f>IF(A369="","",ROUND(C369*$D$5/12,2))</f>
        <v/>
      </c>
      <c r="G369" s="20">
        <f>IF(A369="","",MAX(0,ROUND(C369-E369,2)))</f>
        <v/>
      </c>
    </row>
    <row r="370">
      <c r="A370" s="18">
        <f>IF(ROWS($A$13:A370)&gt;$G$5,"",ROWS($A$13:A370))</f>
        <v/>
      </c>
      <c r="B370" s="19">
        <f>IF(A370="","",EDATE($D$7,A370-1))</f>
        <v/>
      </c>
      <c r="C370" s="20">
        <f>IF(A370="","",G369)</f>
        <v/>
      </c>
      <c r="D370" s="20">
        <f>IF(A370="","",IF(A370=$G$5,C370+F370,MIN($G$4,C370+F370)))</f>
        <v/>
      </c>
      <c r="E370" s="20">
        <f>IF(A370="","",D370-F370)</f>
        <v/>
      </c>
      <c r="F370" s="20">
        <f>IF(A370="","",ROUND(C370*$D$5/12,2))</f>
        <v/>
      </c>
      <c r="G370" s="20">
        <f>IF(A370="","",MAX(0,ROUND(C370-E370,2)))</f>
        <v/>
      </c>
    </row>
    <row r="371">
      <c r="A371" s="18">
        <f>IF(ROWS($A$13:A371)&gt;$G$5,"",ROWS($A$13:A371))</f>
        <v/>
      </c>
      <c r="B371" s="19">
        <f>IF(A371="","",EDATE($D$7,A371-1))</f>
        <v/>
      </c>
      <c r="C371" s="20">
        <f>IF(A371="","",G370)</f>
        <v/>
      </c>
      <c r="D371" s="20">
        <f>IF(A371="","",IF(A371=$G$5,C371+F371,MIN($G$4,C371+F371)))</f>
        <v/>
      </c>
      <c r="E371" s="20">
        <f>IF(A371="","",D371-F371)</f>
        <v/>
      </c>
      <c r="F371" s="20">
        <f>IF(A371="","",ROUND(C371*$D$5/12,2))</f>
        <v/>
      </c>
      <c r="G371" s="20">
        <f>IF(A371="","",MAX(0,ROUND(C371-E371,2)))</f>
        <v/>
      </c>
    </row>
    <row r="372">
      <c r="A372" s="18">
        <f>IF(ROWS($A$13:A372)&gt;$G$5,"",ROWS($A$13:A372))</f>
        <v/>
      </c>
      <c r="B372" s="19">
        <f>IF(A372="","",EDATE($D$7,A372-1))</f>
        <v/>
      </c>
      <c r="C372" s="20">
        <f>IF(A372="","",G371)</f>
        <v/>
      </c>
      <c r="D372" s="20">
        <f>IF(A372="","",IF(A372=$G$5,C372+F372,MIN($G$4,C372+F372)))</f>
        <v/>
      </c>
      <c r="E372" s="20">
        <f>IF(A372="","",D372-F372)</f>
        <v/>
      </c>
      <c r="F372" s="20">
        <f>IF(A372="","",ROUND(C372*$D$5/12,2))</f>
        <v/>
      </c>
      <c r="G372" s="20">
        <f>IF(A372="","",MAX(0,ROUND(C372-E372,2)))</f>
        <v/>
      </c>
    </row>
  </sheetData>
  <mergeCells count="13">
    <mergeCell ref="E4:F4"/>
    <mergeCell ref="E6:F6"/>
    <mergeCell ref="A1:G1"/>
    <mergeCell ref="A5:C5"/>
    <mergeCell ref="E7:F7"/>
    <mergeCell ref="A6:C6"/>
    <mergeCell ref="E5:F5"/>
    <mergeCell ref="A9:C9"/>
    <mergeCell ref="A2:G2"/>
    <mergeCell ref="A7:C7"/>
    <mergeCell ref="A4:C4"/>
    <mergeCell ref="E9:F9"/>
    <mergeCell ref="A11:G11"/>
  </mergeCells>
  <conditionalFormatting sqref="A13:G372">
    <cfRule type="expression" priority="1" dxfId="0">
      <formula>AND($A13&lt;&gt;"",MOD($A13,2)=0)</formula>
    </cfRule>
  </conditionalFormatting>
  <printOptions horizontalCentered="1"/>
  <pageMargins left="0.4" right="0.4" top="0.4" bottom="0.4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2026-10-24T03:12:30Z</dcterms:created>
  <dcterms:modified xmlns:dcterms="http://purl.org/dc/terms/" xmlns:xsi="http://www.w3.org/2001/XMLSchema-instance" xsi:type="dcterms:W3CDTF">2026-10-24T03:12:30Z</dcterms:modified>
</cp:coreProperties>
</file>