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</sheets>
  <definedNames>
    <definedName name="_xlnm.Print_Area" localSheetId="0">'Weekly Timesheet'!$A$1:$G$25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&quot;$&quot;#,##0.00"/>
    <numFmt numFmtId="167" formatCode="mmm d"/>
  </numFmts>
  <fonts count="8">
    <font>
      <name val="Calibri"/>
      <family val="2"/>
      <color theme="1"/>
      <sz val="11"/>
      <scheme val="minor"/>
    </font>
    <font>
      <name val="Calibri"/>
      <b val="1"/>
      <color rgb="0000695C"/>
      <sz val="20"/>
    </font>
    <font>
      <name val="Calibri"/>
      <i val="1"/>
      <color rgb="00595959"/>
      <sz val="10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b val="1"/>
      <color rgb="00FFFFFF"/>
      <sz val="11"/>
    </font>
    <font>
      <name val="Calibri"/>
      <b val="1"/>
      <color rgb="00262626"/>
      <sz val="11"/>
    </font>
  </fonts>
  <fills count="4">
    <fill>
      <patternFill/>
    </fill>
    <fill>
      <patternFill patternType="gray125"/>
    </fill>
    <fill>
      <patternFill patternType="solid">
        <fgColor rgb="00E0F2F1"/>
        <bgColor rgb="00E0F2F1"/>
      </patternFill>
    </fill>
    <fill>
      <patternFill patternType="solid">
        <fgColor rgb="0000695C"/>
        <bgColor rgb="0000695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3" fillId="2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167" fontId="4" fillId="0" borderId="1" applyAlignment="1" pivotButton="0" quotePrefix="0" xfId="0">
      <alignment horizontal="center" vertical="center"/>
    </xf>
    <xf numFmtId="18" fontId="4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5" fillId="3" borderId="0" applyAlignment="1" pivotButton="0" quotePrefix="0" xfId="0">
      <alignment vertical="center"/>
    </xf>
    <xf numFmtId="0" fontId="4" fillId="0" borderId="1" applyAlignment="1" pivotButton="0" quotePrefix="0" xfId="0">
      <alignment vertical="top" wrapText="1"/>
    </xf>
    <xf numFmtId="166" fontId="3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right" vertical="center"/>
    </xf>
    <xf numFmtId="166" fontId="7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3" customWidth="1" min="7" max="7"/>
  </cols>
  <sheetData>
    <row r="1">
      <c r="A1" s="1" t="inlineStr">
        <is>
          <t>WEEKLY TIMESHEET CALCULATOR</t>
        </is>
      </c>
    </row>
    <row r="2">
      <c r="A2" s="2" t="inlineStr">
        <is>
          <t>Enter clock-in/out times; daily hours, overtime and gross pay calculate automatically.</t>
        </is>
      </c>
    </row>
    <row r="4">
      <c r="A4" s="3" t="inlineStr">
        <is>
          <t>Employee</t>
        </is>
      </c>
      <c r="B4" s="4" t="inlineStr">
        <is>
          <t>Sarah Khan</t>
        </is>
      </c>
      <c r="C4" s="5" t="n"/>
      <c r="E4" s="6" t="inlineStr">
        <is>
          <t>Week Starting</t>
        </is>
      </c>
      <c r="F4" s="7" t="n">
        <v>46307</v>
      </c>
      <c r="G4" s="5" t="n"/>
    </row>
    <row r="5">
      <c r="A5" s="3" t="inlineStr">
        <is>
          <t>Employee ID</t>
        </is>
      </c>
      <c r="B5" s="4" t="inlineStr">
        <is>
          <t>EMP-0142</t>
        </is>
      </c>
      <c r="C5" s="5" t="n"/>
      <c r="E5" s="6" t="inlineStr">
        <is>
          <t>Hourly Rate</t>
        </is>
      </c>
      <c r="F5" s="8" t="n">
        <v>22.5</v>
      </c>
      <c r="G5" s="5" t="n"/>
    </row>
    <row r="6">
      <c r="A6" s="3" t="inlineStr">
        <is>
          <t>Department</t>
        </is>
      </c>
      <c r="B6" s="4" t="inlineStr">
        <is>
          <t>Customer Support</t>
        </is>
      </c>
      <c r="C6" s="5" t="n"/>
      <c r="E6" s="6" t="inlineStr">
        <is>
          <t>Overtime Rate</t>
        </is>
      </c>
      <c r="F6" s="8">
        <f>F5*1.5</f>
        <v/>
      </c>
      <c r="G6" s="5" t="n"/>
    </row>
    <row r="7">
      <c r="A7" s="3" t="inlineStr">
        <is>
          <t>Manager</t>
        </is>
      </c>
      <c r="B7" s="4" t="inlineStr">
        <is>
          <t>D. Patel</t>
        </is>
      </c>
      <c r="C7" s="5" t="n"/>
      <c r="E7" s="6" t="inlineStr">
        <is>
          <t>OT After (hrs/wk)</t>
        </is>
      </c>
      <c r="F7" s="9" t="n">
        <v>40</v>
      </c>
      <c r="G7" s="5" t="n"/>
    </row>
    <row r="9">
      <c r="A9" s="10" t="inlineStr">
        <is>
          <t>Day</t>
        </is>
      </c>
      <c r="B9" s="10" t="inlineStr">
        <is>
          <t>Date</t>
        </is>
      </c>
      <c r="C9" s="10" t="inlineStr">
        <is>
          <t>Time In</t>
        </is>
      </c>
      <c r="D9" s="10" t="inlineStr">
        <is>
          <t>Lunch Start</t>
        </is>
      </c>
      <c r="E9" s="10" t="inlineStr">
        <is>
          <t>Lunch End</t>
        </is>
      </c>
      <c r="F9" s="10" t="inlineStr">
        <is>
          <t>Time Out</t>
        </is>
      </c>
      <c r="G9" s="10" t="inlineStr">
        <is>
          <t>Hours</t>
        </is>
      </c>
    </row>
    <row r="10">
      <c r="A10" s="3">
        <f>TEXT(B10,"dddd")</f>
        <v/>
      </c>
      <c r="B10" s="11">
        <f>$F$4+0</f>
        <v/>
      </c>
      <c r="C10" s="12" t="n">
        <v>0.3541666666666667</v>
      </c>
      <c r="D10" s="12" t="n">
        <v>0.5208333333333334</v>
      </c>
      <c r="E10" s="12" t="n">
        <v>0.5416666666666666</v>
      </c>
      <c r="F10" s="12" t="n">
        <v>0.71875</v>
      </c>
      <c r="G10" s="13">
        <f>IF(COUNT(C10,F10)&lt;2,0,ROUND((MOD(F10-C10,1)-IF(COUNT(D10,E10)=2,MOD(E10-D10,1),0))*24,2))</f>
        <v/>
      </c>
    </row>
    <row r="11">
      <c r="A11" s="3">
        <f>TEXT(B11,"dddd")</f>
        <v/>
      </c>
      <c r="B11" s="11">
        <f>$F$4+1</f>
        <v/>
      </c>
      <c r="C11" s="12" t="n">
        <v>0.3541666666666667</v>
      </c>
      <c r="D11" s="12" t="n">
        <v>0.5208333333333334</v>
      </c>
      <c r="E11" s="12" t="n">
        <v>0.5416666666666666</v>
      </c>
      <c r="F11" s="12" t="n">
        <v>0.7291666666666666</v>
      </c>
      <c r="G11" s="13">
        <f>IF(COUNT(C11,F11)&lt;2,0,ROUND((MOD(F11-C11,1)-IF(COUNT(D11,E11)=2,MOD(E11-D11,1),0))*24,2))</f>
        <v/>
      </c>
    </row>
    <row r="12">
      <c r="A12" s="3">
        <f>TEXT(B12,"dddd")</f>
        <v/>
      </c>
      <c r="B12" s="11">
        <f>$F$4+2</f>
        <v/>
      </c>
      <c r="C12" s="12" t="n">
        <v>0.3333333333333333</v>
      </c>
      <c r="D12" s="12" t="n">
        <v>0.5</v>
      </c>
      <c r="E12" s="12" t="n">
        <v>0.5208333333333334</v>
      </c>
      <c r="F12" s="12" t="n">
        <v>0.75</v>
      </c>
      <c r="G12" s="13">
        <f>IF(COUNT(C12,F12)&lt;2,0,ROUND((MOD(F12-C12,1)-IF(COUNT(D12,E12)=2,MOD(E12-D12,1),0))*24,2))</f>
        <v/>
      </c>
    </row>
    <row r="13">
      <c r="A13" s="3">
        <f>TEXT(B13,"dddd")</f>
        <v/>
      </c>
      <c r="B13" s="11">
        <f>$F$4+3</f>
        <v/>
      </c>
      <c r="C13" s="12" t="n">
        <v>0.3541666666666667</v>
      </c>
      <c r="D13" s="12" t="n">
        <v>0.5208333333333334</v>
      </c>
      <c r="E13" s="12" t="n">
        <v>0.5416666666666666</v>
      </c>
      <c r="F13" s="12" t="n">
        <v>0.7083333333333334</v>
      </c>
      <c r="G13" s="13">
        <f>IF(COUNT(C13,F13)&lt;2,0,ROUND((MOD(F13-C13,1)-IF(COUNT(D13,E13)=2,MOD(E13-D13,1),0))*24,2))</f>
        <v/>
      </c>
    </row>
    <row r="14">
      <c r="A14" s="3">
        <f>TEXT(B14,"dddd")</f>
        <v/>
      </c>
      <c r="B14" s="11">
        <f>$F$4+4</f>
        <v/>
      </c>
      <c r="C14" s="12" t="n">
        <v>0.3541666666666667</v>
      </c>
      <c r="D14" s="12" t="n">
        <v>0.5208333333333334</v>
      </c>
      <c r="E14" s="12" t="n">
        <v>0.5520833333333334</v>
      </c>
      <c r="F14" s="12" t="n">
        <v>0.78125</v>
      </c>
      <c r="G14" s="13">
        <f>IF(COUNT(C14,F14)&lt;2,0,ROUND((MOD(F14-C14,1)-IF(COUNT(D14,E14)=2,MOD(E14-D14,1),0))*24,2))</f>
        <v/>
      </c>
    </row>
    <row r="15">
      <c r="A15" s="3">
        <f>TEXT(B15,"dddd")</f>
        <v/>
      </c>
      <c r="B15" s="11">
        <f>$F$4+5</f>
        <v/>
      </c>
      <c r="C15" s="12" t="n">
        <v>0.375</v>
      </c>
      <c r="D15" s="12" t="n"/>
      <c r="E15" s="12" t="n"/>
      <c r="F15" s="12" t="n">
        <v>0.5416666666666666</v>
      </c>
      <c r="G15" s="13">
        <f>IF(COUNT(C15,F15)&lt;2,0,ROUND((MOD(F15-C15,1)-IF(COUNT(D15,E15)=2,MOD(E15-D15,1),0))*24,2))</f>
        <v/>
      </c>
    </row>
    <row r="16">
      <c r="A16" s="3">
        <f>TEXT(B16,"dddd")</f>
        <v/>
      </c>
      <c r="B16" s="11">
        <f>$F$4+6</f>
        <v/>
      </c>
      <c r="C16" s="12" t="n"/>
      <c r="D16" s="12" t="n"/>
      <c r="E16" s="12" t="n"/>
      <c r="F16" s="12" t="n"/>
      <c r="G16" s="13">
        <f>IF(COUNT(C16,F16)&lt;2,0,ROUND((MOD(F16-C16,1)-IF(COUNT(D16,E16)=2,MOD(E16-D16,1),0))*24,2))</f>
        <v/>
      </c>
    </row>
    <row r="18">
      <c r="A18" s="14" t="inlineStr">
        <is>
          <t>Notes</t>
        </is>
      </c>
      <c r="E18" s="6" t="inlineStr">
        <is>
          <t>Total Hours</t>
        </is>
      </c>
      <c r="F18" s="5" t="n"/>
      <c r="G18" s="13">
        <f>SUM(G10:G16)</f>
        <v/>
      </c>
    </row>
    <row r="19">
      <c r="A19" s="15" t="inlineStr">
        <is>
          <t>Fri: stayed late for system migration (approved by D. Patel).
Sat: half-day inventory count.</t>
        </is>
      </c>
      <c r="B19" s="5" t="n"/>
      <c r="C19" s="5" t="n"/>
      <c r="D19" s="5" t="n"/>
      <c r="E19" s="6" t="inlineStr">
        <is>
          <t>Regular Hours</t>
        </is>
      </c>
      <c r="F19" s="5" t="n"/>
      <c r="G19" s="13">
        <f>MIN(G18,F7)</f>
        <v/>
      </c>
    </row>
    <row r="20">
      <c r="A20" s="5" t="n"/>
      <c r="B20" s="5" t="n"/>
      <c r="C20" s="5" t="n"/>
      <c r="D20" s="5" t="n"/>
      <c r="E20" s="6" t="inlineStr">
        <is>
          <t>Overtime Hours</t>
        </is>
      </c>
      <c r="F20" s="5" t="n"/>
      <c r="G20" s="13">
        <f>MAX(0,G18-F7)</f>
        <v/>
      </c>
    </row>
    <row r="21">
      <c r="A21" s="5" t="n"/>
      <c r="B21" s="5" t="n"/>
      <c r="C21" s="5" t="n"/>
      <c r="D21" s="5" t="n"/>
      <c r="E21" s="6" t="inlineStr">
        <is>
          <t>Regular Pay</t>
        </is>
      </c>
      <c r="F21" s="5" t="n"/>
      <c r="G21" s="16">
        <f>G19*F5</f>
        <v/>
      </c>
    </row>
    <row r="22">
      <c r="A22" s="5" t="n"/>
      <c r="B22" s="5" t="n"/>
      <c r="C22" s="5" t="n"/>
      <c r="D22" s="5" t="n"/>
      <c r="E22" s="6" t="inlineStr">
        <is>
          <t>Overtime Pay</t>
        </is>
      </c>
      <c r="F22" s="5" t="n"/>
      <c r="G22" s="16">
        <f>G20*F6</f>
        <v/>
      </c>
    </row>
    <row r="23">
      <c r="E23" s="17" t="inlineStr">
        <is>
          <t>GROSS PAY</t>
        </is>
      </c>
      <c r="F23" s="5" t="n"/>
      <c r="G23" s="18">
        <f>G21+G22</f>
        <v/>
      </c>
    </row>
    <row r="25">
      <c r="A25" s="19" t="inlineStr">
        <is>
          <t>Employee Signature: _______________</t>
        </is>
      </c>
      <c r="D25" s="19" t="inlineStr">
        <is>
          <t>Manager Approval: _______________   Date: ________</t>
        </is>
      </c>
    </row>
  </sheetData>
  <mergeCells count="20">
    <mergeCell ref="F4:G4"/>
    <mergeCell ref="A25:C25"/>
    <mergeCell ref="B7:C7"/>
    <mergeCell ref="D25:G25"/>
    <mergeCell ref="E23:F23"/>
    <mergeCell ref="F6:G6"/>
    <mergeCell ref="F7:G7"/>
    <mergeCell ref="E20:F20"/>
    <mergeCell ref="F5:G5"/>
    <mergeCell ref="E19:F19"/>
    <mergeCell ref="A1:G1"/>
    <mergeCell ref="A19:D22"/>
    <mergeCell ref="B6:C6"/>
    <mergeCell ref="A18:D18"/>
    <mergeCell ref="B5:C5"/>
    <mergeCell ref="A2:G2"/>
    <mergeCell ref="E22:F22"/>
    <mergeCell ref="E18:F18"/>
    <mergeCell ref="B4:C4"/>
    <mergeCell ref="E21:F2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2026-10-17T08:29:53Z</dcterms:created>
  <dcterms:modified xmlns:dcterms="http://purl.org/dc/terms/" xmlns:xsi="http://www.w3.org/2001/XMLSchema-instance" xsi:type="dcterms:W3CDTF">2026-10-17T08:29:53Z</dcterms:modified>
</cp:coreProperties>
</file>