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Order Tracker" sheetId="1" state="visible" r:id="rId1"/>
  </sheets>
  <definedNames>
    <definedName name="_xlnm.Print_Area" localSheetId="0">'Work Order Tracker'!$A$1:$M$24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/dd/yy"/>
    <numFmt numFmtId="166" formatCode="mmm d, yyyy"/>
    <numFmt numFmtId="167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375623"/>
      <sz val="18"/>
    </font>
    <font>
      <name val="Calibri"/>
      <b val="1"/>
      <color rgb="00FFFFFF"/>
      <sz val="10"/>
    </font>
    <font>
      <name val="Calibri"/>
      <color rgb="00262626"/>
      <sz val="9.5"/>
    </font>
    <font>
      <name val="Calibri"/>
      <b val="1"/>
      <color rgb="00262626"/>
      <sz val="9.5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i val="1"/>
      <color rgb="00757575"/>
      <sz val="8"/>
    </font>
    <font>
      <name val="Calibri"/>
      <color rgb="00262626"/>
      <sz val="10"/>
    </font>
  </fonts>
  <fills count="5">
    <fill>
      <patternFill/>
    </fill>
    <fill>
      <patternFill patternType="gray125"/>
    </fill>
    <fill>
      <patternFill patternType="solid">
        <fgColor rgb="00375623"/>
        <bgColor rgb="00375623"/>
      </patternFill>
    </fill>
    <fill>
      <patternFill patternType="solid">
        <fgColor rgb="00E2EFDA"/>
        <bgColor rgb="00E2EFDA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166" fontId="6" fillId="4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1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1" fontId="3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2" fillId="2" borderId="0" applyAlignment="1" pivotButton="0" quotePrefix="0" xfId="0">
      <alignment vertical="center"/>
    </xf>
    <xf numFmtId="0" fontId="8" fillId="3" borderId="1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left" vertical="center"/>
    </xf>
    <xf numFmtId="167" fontId="6" fillId="0" borderId="1" applyAlignment="1" pivotButton="0" quotePrefix="0" xfId="0">
      <alignment horizontal="left" vertical="center"/>
    </xf>
    <xf numFmtId="9" fontId="6" fillId="0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9C5700"/>
      </font>
      <fill>
        <patternFill patternType="solid">
          <fgColor rgb="00FFEB9C"/>
          <bgColor rgb="00FFEB9C"/>
        </patternFill>
      </fill>
    </dxf>
    <dxf>
      <font>
        <b val="1"/>
        <color rgb="001F4E79"/>
      </font>
      <fill>
        <patternFill patternType="solid">
          <fgColor rgb="00DDEBF7"/>
          <b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5" customWidth="1" min="3" max="3"/>
    <col width="17" customWidth="1" min="4" max="4"/>
    <col width="32" customWidth="1" min="5" max="5"/>
    <col width="9" customWidth="1" min="6" max="6"/>
    <col width="13" customWidth="1" min="7" max="7"/>
    <col width="12" customWidth="1" min="8" max="8"/>
    <col width="11" customWidth="1" min="9" max="9"/>
    <col width="11" customWidth="1" min="10" max="10"/>
    <col width="9" customWidth="1" min="11" max="11"/>
    <col width="10" customWidth="1" min="12" max="12"/>
    <col width="12" customWidth="1" min="13" max="13"/>
  </cols>
  <sheetData>
    <row r="1">
      <c r="A1" s="1" t="inlineStr">
        <is>
          <t>WORK ORDER TRACKER  /  LOG</t>
        </is>
      </c>
    </row>
    <row r="2">
      <c r="I2" s="2" t="inlineStr">
        <is>
          <t>Report date:</t>
        </is>
      </c>
      <c r="M2" s="3" t="n">
        <v>46336</v>
      </c>
    </row>
    <row r="3">
      <c r="I3" s="4" t="inlineStr">
        <is>
          <t>(type a date, or enter =TODAY())</t>
        </is>
      </c>
    </row>
    <row r="4" ht="30" customHeight="1">
      <c r="A4" s="5" t="inlineStr">
        <is>
          <t>WO #</t>
        </is>
      </c>
      <c r="B4" s="5" t="inlineStr">
        <is>
          <t>Opened</t>
        </is>
      </c>
      <c r="C4" s="5" t="inlineStr">
        <is>
          <t>Requested By</t>
        </is>
      </c>
      <c r="D4" s="5" t="inlineStr">
        <is>
          <t>Location</t>
        </is>
      </c>
      <c r="E4" s="5" t="inlineStr">
        <is>
          <t>Description</t>
        </is>
      </c>
      <c r="F4" s="5" t="inlineStr">
        <is>
          <t>Priority</t>
        </is>
      </c>
      <c r="G4" s="5" t="inlineStr">
        <is>
          <t>Assigned To</t>
        </is>
      </c>
      <c r="H4" s="5" t="inlineStr">
        <is>
          <t>Status</t>
        </is>
      </c>
      <c r="I4" s="5" t="inlineStr">
        <is>
          <t>Due Date</t>
        </is>
      </c>
      <c r="J4" s="5" t="inlineStr">
        <is>
          <t>Closed</t>
        </is>
      </c>
      <c r="K4" s="5" t="inlineStr">
        <is>
          <t>Days Open</t>
        </is>
      </c>
      <c r="L4" s="5" t="inlineStr">
        <is>
          <t>Overdue?</t>
        </is>
      </c>
    </row>
    <row r="5">
      <c r="A5" s="6" t="inlineStr">
        <is>
          <t>WO-3101</t>
        </is>
      </c>
      <c r="B5" s="7" t="n">
        <v>46320</v>
      </c>
      <c r="C5" s="8" t="inlineStr">
        <is>
          <t>Facilities</t>
        </is>
      </c>
      <c r="D5" s="8" t="inlineStr">
        <is>
          <t>Warehouse dock 2</t>
        </is>
      </c>
      <c r="E5" s="8" t="inlineStr">
        <is>
          <t>Repair dock leveler hydraulic leak</t>
        </is>
      </c>
      <c r="F5" s="6" t="inlineStr">
        <is>
          <t>High</t>
        </is>
      </c>
      <c r="G5" s="8" t="inlineStr">
        <is>
          <t>R. Diaz</t>
        </is>
      </c>
      <c r="H5" s="6" t="inlineStr">
        <is>
          <t>Completed</t>
        </is>
      </c>
      <c r="I5" s="7" t="n">
        <v>46324</v>
      </c>
      <c r="J5" s="7" t="n">
        <v>46323</v>
      </c>
      <c r="K5" s="9">
        <f>IF(B5="","",IF(J5&lt;&gt;"",J5-B5,$M$2-B5))</f>
        <v/>
      </c>
      <c r="L5" s="10">
        <f>IF(OR(I5="",H5="Completed",H5="Cancelled"),"",IF($M$2&gt;I5,"YES",""))</f>
        <v/>
      </c>
    </row>
    <row r="6">
      <c r="A6" s="11" t="inlineStr">
        <is>
          <t>WO-3102</t>
        </is>
      </c>
      <c r="B6" s="12" t="n">
        <v>46322</v>
      </c>
      <c r="C6" s="13" t="inlineStr">
        <is>
          <t>Office Mgr</t>
        </is>
      </c>
      <c r="D6" s="13" t="inlineStr">
        <is>
          <t>Floor 3 kitchen</t>
        </is>
      </c>
      <c r="E6" s="13" t="inlineStr">
        <is>
          <t>Replace leaking faucet cartridge</t>
        </is>
      </c>
      <c r="F6" s="11" t="inlineStr">
        <is>
          <t>Low</t>
        </is>
      </c>
      <c r="G6" s="13" t="inlineStr">
        <is>
          <t>J. Ortiz</t>
        </is>
      </c>
      <c r="H6" s="11" t="inlineStr">
        <is>
          <t>Completed</t>
        </is>
      </c>
      <c r="I6" s="12" t="n">
        <v>46329</v>
      </c>
      <c r="J6" s="12" t="n">
        <v>46327</v>
      </c>
      <c r="K6" s="14">
        <f>IF(B6="","",IF(J6&lt;&gt;"",J6-B6,$M$2-B6))</f>
        <v/>
      </c>
      <c r="L6" s="15">
        <f>IF(OR(I6="",H6="Completed",H6="Cancelled"),"",IF($M$2&gt;I6,"YES",""))</f>
        <v/>
      </c>
    </row>
    <row r="7">
      <c r="A7" s="6" t="inlineStr">
        <is>
          <t>WO-3103</t>
        </is>
      </c>
      <c r="B7" s="7" t="n">
        <v>46324</v>
      </c>
      <c r="C7" s="8" t="inlineStr">
        <is>
          <t>IT Dept</t>
        </is>
      </c>
      <c r="D7" s="8" t="inlineStr">
        <is>
          <t>Server room</t>
        </is>
      </c>
      <c r="E7" s="8" t="inlineStr">
        <is>
          <t>Install additional cooling vent</t>
        </is>
      </c>
      <c r="F7" s="6" t="inlineStr">
        <is>
          <t>Medium</t>
        </is>
      </c>
      <c r="G7" s="8" t="inlineStr">
        <is>
          <t>M. Fischer</t>
        </is>
      </c>
      <c r="H7" s="6" t="inlineStr">
        <is>
          <t>In Progress</t>
        </is>
      </c>
      <c r="I7" s="7" t="n">
        <v>46339</v>
      </c>
      <c r="J7" s="7" t="n"/>
      <c r="K7" s="9">
        <f>IF(B7="","",IF(J7&lt;&gt;"",J7-B7,$M$2-B7))</f>
        <v/>
      </c>
      <c r="L7" s="10">
        <f>IF(OR(I7="",H7="Completed",H7="Cancelled"),"",IF($M$2&gt;I7,"YES",""))</f>
        <v/>
      </c>
    </row>
    <row r="8">
      <c r="A8" s="11" t="inlineStr">
        <is>
          <t>WO-3104</t>
        </is>
      </c>
      <c r="B8" s="12" t="n">
        <v>46325</v>
      </c>
      <c r="C8" s="13" t="inlineStr">
        <is>
          <t>Security</t>
        </is>
      </c>
      <c r="D8" s="13" t="inlineStr">
        <is>
          <t>Parking lot B</t>
        </is>
      </c>
      <c r="E8" s="13" t="inlineStr">
        <is>
          <t>Replace two failed light poles</t>
        </is>
      </c>
      <c r="F8" s="11" t="inlineStr">
        <is>
          <t>High</t>
        </is>
      </c>
      <c r="G8" s="13" t="inlineStr">
        <is>
          <t>Ace Electric</t>
        </is>
      </c>
      <c r="H8" s="11" t="inlineStr">
        <is>
          <t>On Hold</t>
        </is>
      </c>
      <c r="I8" s="12" t="n">
        <v>46334</v>
      </c>
      <c r="J8" s="12" t="n"/>
      <c r="K8" s="14">
        <f>IF(B8="","",IF(J8&lt;&gt;"",J8-B8,$M$2-B8))</f>
        <v/>
      </c>
      <c r="L8" s="15">
        <f>IF(OR(I8="",H8="Completed",H8="Cancelled"),"",IF($M$2&gt;I8,"YES",""))</f>
        <v/>
      </c>
    </row>
    <row r="9">
      <c r="A9" s="6" t="inlineStr">
        <is>
          <t>WO-3105</t>
        </is>
      </c>
      <c r="B9" s="7" t="n">
        <v>46327</v>
      </c>
      <c r="C9" s="8" t="inlineStr">
        <is>
          <t>Reception</t>
        </is>
      </c>
      <c r="D9" s="8" t="inlineStr">
        <is>
          <t>Main lobby</t>
        </is>
      </c>
      <c r="E9" s="8" t="inlineStr">
        <is>
          <t>Fix automatic door sensor</t>
        </is>
      </c>
      <c r="F9" s="6" t="inlineStr">
        <is>
          <t>Urgent</t>
        </is>
      </c>
      <c r="G9" s="8" t="inlineStr">
        <is>
          <t>R. Diaz</t>
        </is>
      </c>
      <c r="H9" s="6" t="inlineStr">
        <is>
          <t>Completed</t>
        </is>
      </c>
      <c r="I9" s="7" t="n">
        <v>46328</v>
      </c>
      <c r="J9" s="7" t="n">
        <v>46328</v>
      </c>
      <c r="K9" s="9">
        <f>IF(B9="","",IF(J9&lt;&gt;"",J9-B9,$M$2-B9))</f>
        <v/>
      </c>
      <c r="L9" s="10">
        <f>IF(OR(I9="",H9="Completed",H9="Cancelled"),"",IF($M$2&gt;I9,"YES",""))</f>
        <v/>
      </c>
    </row>
    <row r="10">
      <c r="A10" s="11" t="inlineStr">
        <is>
          <t>WO-3106</t>
        </is>
      </c>
      <c r="B10" s="12" t="n">
        <v>46329</v>
      </c>
      <c r="C10" s="13" t="inlineStr">
        <is>
          <t>HR</t>
        </is>
      </c>
      <c r="D10" s="13" t="inlineStr">
        <is>
          <t>Training room</t>
        </is>
      </c>
      <c r="E10" s="13" t="inlineStr">
        <is>
          <t>Mount 75" display and cabling</t>
        </is>
      </c>
      <c r="F10" s="11" t="inlineStr">
        <is>
          <t>Low</t>
        </is>
      </c>
      <c r="G10" s="13" t="inlineStr">
        <is>
          <t>AV Team</t>
        </is>
      </c>
      <c r="H10" s="11" t="inlineStr">
        <is>
          <t>Scheduled</t>
        </is>
      </c>
      <c r="I10" s="12" t="n">
        <v>46346</v>
      </c>
      <c r="J10" s="12" t="n"/>
      <c r="K10" s="14">
        <f>IF(B10="","",IF(J10&lt;&gt;"",J10-B10,$M$2-B10))</f>
        <v/>
      </c>
      <c r="L10" s="15">
        <f>IF(OR(I10="",H10="Completed",H10="Cancelled"),"",IF($M$2&gt;I10,"YES",""))</f>
        <v/>
      </c>
    </row>
    <row r="11">
      <c r="A11" s="6" t="inlineStr">
        <is>
          <t>WO-3107</t>
        </is>
      </c>
      <c r="B11" s="7" t="n">
        <v>46330</v>
      </c>
      <c r="C11" s="8" t="inlineStr">
        <is>
          <t>Harbor View</t>
        </is>
      </c>
      <c r="D11" s="8" t="inlineStr">
        <is>
          <t>Building C lobby</t>
        </is>
      </c>
      <c r="E11" s="8" t="inlineStr">
        <is>
          <t>Ceiling tiles and drywall repair</t>
        </is>
      </c>
      <c r="F11" s="6" t="inlineStr">
        <is>
          <t>Medium</t>
        </is>
      </c>
      <c r="G11" s="8" t="inlineStr">
        <is>
          <t>J. Ortiz</t>
        </is>
      </c>
      <c r="H11" s="6" t="inlineStr">
        <is>
          <t>In Progress</t>
        </is>
      </c>
      <c r="I11" s="7" t="n">
        <v>46337</v>
      </c>
      <c r="J11" s="7" t="n"/>
      <c r="K11" s="9">
        <f>IF(B11="","",IF(J11&lt;&gt;"",J11-B11,$M$2-B11))</f>
        <v/>
      </c>
      <c r="L11" s="10">
        <f>IF(OR(I11="",H11="Completed",H11="Cancelled"),"",IF($M$2&gt;I11,"YES",""))</f>
        <v/>
      </c>
    </row>
    <row r="12">
      <c r="A12" s="11" t="inlineStr">
        <is>
          <t>WO-3108</t>
        </is>
      </c>
      <c r="B12" s="12" t="n">
        <v>46332</v>
      </c>
      <c r="C12" s="13" t="inlineStr">
        <is>
          <t>Production</t>
        </is>
      </c>
      <c r="D12" s="13" t="inlineStr">
        <is>
          <t>Line 2</t>
        </is>
      </c>
      <c r="E12" s="13" t="inlineStr">
        <is>
          <t>Replace conveyor belt motor</t>
        </is>
      </c>
      <c r="F12" s="11" t="inlineStr">
        <is>
          <t>Urgent</t>
        </is>
      </c>
      <c r="G12" s="13" t="inlineStr">
        <is>
          <t>M. Fischer</t>
        </is>
      </c>
      <c r="H12" s="11" t="inlineStr">
        <is>
          <t>Open</t>
        </is>
      </c>
      <c r="I12" s="12" t="n">
        <v>46335</v>
      </c>
      <c r="J12" s="12" t="n"/>
      <c r="K12" s="14">
        <f>IF(B12="","",IF(J12&lt;&gt;"",J12-B12,$M$2-B12))</f>
        <v/>
      </c>
      <c r="L12" s="15">
        <f>IF(OR(I12="",H12="Completed",H12="Cancelled"),"",IF($M$2&gt;I12,"YES",""))</f>
        <v/>
      </c>
    </row>
    <row r="13">
      <c r="A13" s="6" t="inlineStr">
        <is>
          <t>WO-3109</t>
        </is>
      </c>
      <c r="B13" s="7" t="n">
        <v>46334</v>
      </c>
      <c r="C13" s="8" t="inlineStr">
        <is>
          <t>Finance</t>
        </is>
      </c>
      <c r="D13" s="8" t="inlineStr">
        <is>
          <t>Floor 2</t>
        </is>
      </c>
      <c r="E13" s="8" t="inlineStr">
        <is>
          <t>Repaint meeting room walls</t>
        </is>
      </c>
      <c r="F13" s="6" t="inlineStr">
        <is>
          <t>Low</t>
        </is>
      </c>
      <c r="G13" s="8" t="inlineStr">
        <is>
          <t>Paint Crew</t>
        </is>
      </c>
      <c r="H13" s="6" t="inlineStr">
        <is>
          <t>Open</t>
        </is>
      </c>
      <c r="I13" s="7" t="n">
        <v>46356</v>
      </c>
      <c r="J13" s="7" t="n"/>
      <c r="K13" s="9">
        <f>IF(B13="","",IF(J13&lt;&gt;"",J13-B13,$M$2-B13))</f>
        <v/>
      </c>
      <c r="L13" s="10">
        <f>IF(OR(I13="",H13="Completed",H13="Cancelled"),"",IF($M$2&gt;I13,"YES",""))</f>
        <v/>
      </c>
    </row>
    <row r="14">
      <c r="A14" s="11" t="inlineStr"/>
      <c r="B14" s="12" t="n"/>
      <c r="C14" s="13" t="inlineStr"/>
      <c r="D14" s="13" t="inlineStr"/>
      <c r="E14" s="13" t="inlineStr"/>
      <c r="F14" s="11" t="inlineStr"/>
      <c r="G14" s="13" t="inlineStr"/>
      <c r="H14" s="11" t="inlineStr"/>
      <c r="I14" s="12" t="n"/>
      <c r="J14" s="12" t="n"/>
      <c r="K14" s="14">
        <f>IF(B14="","",IF(J14&lt;&gt;"",J14-B14,$M$2-B14))</f>
        <v/>
      </c>
      <c r="L14" s="15">
        <f>IF(OR(I14="",H14="Completed",H14="Cancelled"),"",IF($M$2&gt;I14,"YES",""))</f>
        <v/>
      </c>
    </row>
    <row r="15">
      <c r="A15" s="6" t="inlineStr"/>
      <c r="B15" s="7" t="n"/>
      <c r="C15" s="8" t="inlineStr"/>
      <c r="D15" s="8" t="inlineStr"/>
      <c r="E15" s="8" t="inlineStr"/>
      <c r="F15" s="6" t="inlineStr"/>
      <c r="G15" s="8" t="inlineStr"/>
      <c r="H15" s="6" t="inlineStr"/>
      <c r="I15" s="7" t="n"/>
      <c r="J15" s="7" t="n"/>
      <c r="K15" s="9">
        <f>IF(B15="","",IF(J15&lt;&gt;"",J15-B15,$M$2-B15))</f>
        <v/>
      </c>
      <c r="L15" s="10">
        <f>IF(OR(I15="",H15="Completed",H15="Cancelled"),"",IF($M$2&gt;I15,"YES",""))</f>
        <v/>
      </c>
    </row>
    <row r="16">
      <c r="A16" s="11" t="inlineStr"/>
      <c r="B16" s="12" t="n"/>
      <c r="C16" s="13" t="inlineStr"/>
      <c r="D16" s="13" t="inlineStr"/>
      <c r="E16" s="13" t="inlineStr"/>
      <c r="F16" s="11" t="inlineStr"/>
      <c r="G16" s="13" t="inlineStr"/>
      <c r="H16" s="11" t="inlineStr"/>
      <c r="I16" s="12" t="n"/>
      <c r="J16" s="12" t="n"/>
      <c r="K16" s="14">
        <f>IF(B16="","",IF(J16&lt;&gt;"",J16-B16,$M$2-B16))</f>
        <v/>
      </c>
      <c r="L16" s="15">
        <f>IF(OR(I16="",H16="Completed",H16="Cancelled"),"",IF($M$2&gt;I16,"YES",""))</f>
        <v/>
      </c>
    </row>
    <row r="17">
      <c r="A17" s="6" t="inlineStr"/>
      <c r="B17" s="7" t="n"/>
      <c r="C17" s="8" t="inlineStr"/>
      <c r="D17" s="8" t="inlineStr"/>
      <c r="E17" s="8" t="inlineStr"/>
      <c r="F17" s="6" t="inlineStr"/>
      <c r="G17" s="8" t="inlineStr"/>
      <c r="H17" s="6" t="inlineStr"/>
      <c r="I17" s="7" t="n"/>
      <c r="J17" s="7" t="n"/>
      <c r="K17" s="9">
        <f>IF(B17="","",IF(J17&lt;&gt;"",J17-B17,$M$2-B17))</f>
        <v/>
      </c>
      <c r="L17" s="10">
        <f>IF(OR(I17="",H17="Completed",H17="Cancelled"),"",IF($M$2&gt;I17,"YES",""))</f>
        <v/>
      </c>
    </row>
    <row r="19">
      <c r="A19" s="16" t="inlineStr">
        <is>
          <t>SUMMARY</t>
        </is>
      </c>
      <c r="D19" s="16" t="inlineStr">
        <is>
          <t>KEY METRICS</t>
        </is>
      </c>
    </row>
    <row r="20">
      <c r="A20" s="17" t="inlineStr">
        <is>
          <t>Open</t>
        </is>
      </c>
      <c r="B20" s="18">
        <f>COUNTIF(H5:H17,"Open")</f>
        <v/>
      </c>
      <c r="D20" s="17" t="inlineStr">
        <is>
          <t>Total work orders</t>
        </is>
      </c>
      <c r="E20" s="19">
        <f>SUMPRODUCT(--(LEN(A5:A17)&gt;0))</f>
        <v/>
      </c>
    </row>
    <row r="21">
      <c r="A21" s="17" t="inlineStr">
        <is>
          <t>Scheduled</t>
        </is>
      </c>
      <c r="B21" s="18">
        <f>COUNTIF(H5:H17,"Scheduled")</f>
        <v/>
      </c>
      <c r="D21" s="17" t="inlineStr">
        <is>
          <t>Overdue</t>
        </is>
      </c>
      <c r="E21" s="19">
        <f>COUNTIF(L5:L17,"YES")</f>
        <v/>
      </c>
    </row>
    <row r="22">
      <c r="A22" s="17" t="inlineStr">
        <is>
          <t>In Progress</t>
        </is>
      </c>
      <c r="B22" s="18">
        <f>COUNTIF(H5:H17,"In Progress")</f>
        <v/>
      </c>
      <c r="D22" s="17" t="inlineStr">
        <is>
          <t>Avg. days to close</t>
        </is>
      </c>
      <c r="E22" s="20">
        <f>IFERROR(AVERAGEIF(H5:H17,"Completed",K5:K17),0)</f>
        <v/>
      </c>
    </row>
    <row r="23">
      <c r="A23" s="17" t="inlineStr">
        <is>
          <t>On Hold</t>
        </is>
      </c>
      <c r="B23" s="18">
        <f>COUNTIF(H5:H17,"On Hold")</f>
        <v/>
      </c>
      <c r="D23" s="17" t="inlineStr">
        <is>
          <t>Completion rate</t>
        </is>
      </c>
      <c r="E23" s="21">
        <f>IFERROR(B24/E20,0)</f>
        <v/>
      </c>
    </row>
    <row r="24">
      <c r="A24" s="17" t="inlineStr">
        <is>
          <t>Completed</t>
        </is>
      </c>
      <c r="B24" s="18">
        <f>COUNTIF(H5:H17,"Completed")</f>
        <v/>
      </c>
    </row>
  </sheetData>
  <mergeCells count="5">
    <mergeCell ref="A1:H1"/>
    <mergeCell ref="I3:M3"/>
    <mergeCell ref="D19:E19"/>
    <mergeCell ref="A19:B19"/>
    <mergeCell ref="I2:L2"/>
  </mergeCells>
  <conditionalFormatting sqref="L5:L17">
    <cfRule type="expression" priority="1" dxfId="0">
      <formula>L5="YES"</formula>
    </cfRule>
  </conditionalFormatting>
  <conditionalFormatting sqref="H5:H17">
    <cfRule type="expression" priority="2" dxfId="1">
      <formula>H5="Completed"</formula>
    </cfRule>
    <cfRule type="expression" priority="3" dxfId="2">
      <formula>H5="On Hold"</formula>
    </cfRule>
    <cfRule type="expression" priority="4" dxfId="3">
      <formula>H5="Open"</formula>
    </cfRule>
  </conditionalFormatting>
  <conditionalFormatting sqref="F5:F17">
    <cfRule type="expression" priority="5" dxfId="0">
      <formula>F5="Urgent"</formula>
    </cfRule>
  </conditionalFormatting>
  <dataValidations count="2">
    <dataValidation sqref="F5 F6 F7 F8 F9 F10 F11 F12 F13 F14 F15 F16 F17" showDropDown="0" showInputMessage="0" showErrorMessage="0" allowBlank="0" type="list">
      <formula1>"Low,Medium,High,Urgent"</formula1>
    </dataValidation>
    <dataValidation sqref="H5 H6 H7 H8 H9 H10 H11 H12 H13 H14 H15 H16 H17" showDropDown="0" showInputMessage="0" showErrorMessage="0" allowBlank="0" type="list">
      <formula1>"Open,Scheduled,In Progress,On Hold,Completed,Cancelled"</formula1>
    </dataValidation>
  </dataValidation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2026-10-17T12:48:31Z</dcterms:created>
  <dcterms:modified xmlns:dcterms="http://purl.org/dc/terms/" xmlns:xsi="http://www.w3.org/2001/XMLSchema-instance" xsi:type="dcterms:W3CDTF">2026-10-17T12:48:31Z</dcterms:modified>
</cp:coreProperties>
</file>